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上年收入总表 " sheetId="2" r:id="rId1"/>
    <sheet name="上年收入执行数" sheetId="3" r:id="rId2"/>
    <sheet name="上年支出执行数" sheetId="4" r:id="rId3"/>
    <sheet name="收入总表" sheetId="5" r:id="rId4"/>
    <sheet name="收入预算" sheetId="6" r:id="rId5"/>
    <sheet name="支出分功能科目表" sheetId="7" r:id="rId6"/>
    <sheet name="支出预算科目明细表" sheetId="8" r:id="rId7"/>
    <sheet name="上级专项补助情况表" sheetId="9" r:id="rId8"/>
    <sheet name="收支平衡表上会" sheetId="10" r:id="rId9"/>
  </sheets>
  <definedNames>
    <definedName name="_xlnm._FilterDatabase" localSheetId="5" hidden="1">支出分功能科目表!$A$3:$F$28</definedName>
    <definedName name="_xlnm.Print_Area" localSheetId="0">'上年收入总表 '!$A$1:$E$8</definedName>
    <definedName name="_xlnm.Print_Area" localSheetId="1">上年收入执行数!$A$1:$F$25</definedName>
    <definedName name="_xlnm.Print_Area" localSheetId="2">上年支出执行数!$A$1:$F$27</definedName>
    <definedName name="_xlnm.Print_Area" localSheetId="3">收入总表!$A$1:$E$8</definedName>
    <definedName name="_xlnm.Print_Area" localSheetId="4">收入预算!$A$1:$F$24</definedName>
    <definedName name="_xlnm.Print_Area" localSheetId="5">支出分功能科目表!$A$1:$F$28</definedName>
    <definedName name="_xlnm.Print_Area" localSheetId="6">支出预算科目明细表!$A$2:$E$318</definedName>
    <definedName name="_xlnm.Print_Titles" localSheetId="6">支出预算科目明细表!$A$2:$IS$5</definedName>
    <definedName name="_xlnm._FilterDatabase" localSheetId="6" hidden="1">支出预算科目明细表!$2:$318</definedName>
    <definedName name="_xlnm.Print_Area" localSheetId="7">上级专项补助情况表!$A$1:$E$28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<sst xmlns="http://schemas.openxmlformats.org/spreadsheetml/2006/main" count="871" uniqueCount="418">
  <si>
    <t>2019年衡阳市珠晖区公共财政收入完成情况表</t>
  </si>
  <si>
    <t>单位:万元</t>
  </si>
  <si>
    <t>项   目</t>
  </si>
  <si>
    <t>2019年
完成数</t>
  </si>
  <si>
    <t>上年
完成数</t>
  </si>
  <si>
    <t>较上年完成数
增长%</t>
  </si>
  <si>
    <t>备注</t>
  </si>
  <si>
    <t>财政总收入</t>
  </si>
  <si>
    <t xml:space="preserve">税务部门 </t>
  </si>
  <si>
    <t>财政部门</t>
  </si>
  <si>
    <t xml:space="preserve">      耕地占用税</t>
  </si>
  <si>
    <t>其中：地方一般预算收入</t>
  </si>
  <si>
    <t>2019年衡阳市珠晖区一般公共预算收入完成情况表</t>
  </si>
  <si>
    <t>单位：万元</t>
  </si>
  <si>
    <t>项        目</t>
  </si>
  <si>
    <t>2019年完成数</t>
  </si>
  <si>
    <t>上年完成数</t>
  </si>
  <si>
    <t>比上年增减额</t>
  </si>
  <si>
    <t>比上年
增减%</t>
  </si>
  <si>
    <t>地方一般公共预算收入合计</t>
  </si>
  <si>
    <t xml:space="preserve"> 1、税收收入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</si>
  <si>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</si>
  <si>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</si>
  <si>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</si>
  <si>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</si>
  <si>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</si>
  <si>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</si>
  <si>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</si>
  <si>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</si>
  <si>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</si>
  <si>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</si>
  <si>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</si>
  <si>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>-</t>
  </si>
  <si>
    <t xml:space="preserve">   耕地占用税</t>
  </si>
  <si>
    <t xml:space="preserve">   环保税</t>
  </si>
  <si>
    <t xml:space="preserve"> 2、非税收入</t>
  </si>
  <si>
    <t xml:space="preserve">   专项收入</t>
  </si>
  <si>
    <t xml:space="preserve">   行政性收费收入</t>
  </si>
  <si>
    <t xml:space="preserve">   罚没收入 </t>
  </si>
  <si>
    <t xml:space="preserve">   国有资本经营收入</t>
  </si>
  <si>
    <t xml:space="preserve">   国有资源有偿使用收入</t>
  </si>
  <si>
    <t xml:space="preserve">   其他收入</t>
  </si>
  <si>
    <t>2019年衡阳市珠晖区财政支出完成情况表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</si>
  <si>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</si>
  <si>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</si>
  <si>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</si>
  <si>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</si>
  <si>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</si>
  <si>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</si>
  <si>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</si>
  <si>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</si>
  <si>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</si>
  <si>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</si>
  <si>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</si>
  <si>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</si>
  <si>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</si>
  <si>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</si>
  <si>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</si>
  <si>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十六、住房保障支出</t>
  </si>
  <si>
    <t>十七、粮油物资储备支出</t>
  </si>
  <si>
    <t>十八、灾害防治及应急管理支出</t>
  </si>
  <si>
    <t>十九、预备费</t>
  </si>
  <si>
    <t>二十、债务还本支出</t>
  </si>
  <si>
    <t>二十一、债务付息支出</t>
  </si>
  <si>
    <t>二十二、债务发行费用支出</t>
  </si>
  <si>
    <t>二十三、其他支出</t>
  </si>
  <si>
    <t>支出总计</t>
  </si>
  <si>
    <t>2020年衡阳市珠晖区公共财政收入预算表(草案)</t>
  </si>
  <si>
    <t>2020年
预算数</t>
  </si>
  <si>
    <t>较上年调整数
增长%</t>
  </si>
  <si>
    <t>2020年衡阳市珠晖区一般公共预算收入预算表（草案）</t>
  </si>
  <si>
    <t>2020年预算数</t>
  </si>
  <si>
    <t>2020年衡阳市珠晖区财政支出预算表（草案）</t>
  </si>
  <si>
    <t>2020年预算</t>
  </si>
  <si>
    <t>上年执行数含区检察院非税收入拨款</t>
  </si>
  <si>
    <t>剔除上年一次性化解大班额、校舍维修改建资金及补发2016-2017年绩效工资，同口径增加0.36%</t>
  </si>
  <si>
    <t>剔除上年一次性支出非洲猪瘟防治工作经费，同口径增加0.77%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</si>
  <si>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</si>
  <si>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</si>
  <si>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</si>
  <si>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</si>
  <si>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</si>
  <si>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二十一、债务还本支出</t>
  </si>
  <si>
    <t>二十二、债务付息支出</t>
  </si>
  <si>
    <t>二十三、债务发行费用支出</t>
  </si>
  <si>
    <t>二十四、其他支出</t>
  </si>
  <si>
    <t>2020年衡阳市珠晖区财政支出预算明细表（草案）</t>
  </si>
  <si>
    <t>功能科目</t>
  </si>
  <si>
    <t>科目名称</t>
  </si>
  <si>
    <t>2019年预算数</t>
  </si>
  <si>
    <t>类</t>
  </si>
  <si>
    <t>款</t>
  </si>
  <si>
    <t>项</t>
  </si>
  <si>
    <t>合计</t>
  </si>
  <si>
    <t>201</t>
  </si>
  <si>
    <t>一般公共服务支出</t>
  </si>
  <si>
    <t>01</t>
  </si>
  <si>
    <t xml:space="preserve">  人大事务</t>
  </si>
  <si>
    <t xml:space="preserve">    行政运行（人大事务）</t>
  </si>
  <si>
    <t>02</t>
  </si>
  <si>
    <t xml:space="preserve">    一般行政管理事务（人大事务）</t>
  </si>
  <si>
    <t>04</t>
  </si>
  <si>
    <t xml:space="preserve">    人大会议</t>
  </si>
  <si>
    <t>06</t>
  </si>
  <si>
    <t xml:space="preserve">    人大监督</t>
  </si>
  <si>
    <t>08</t>
  </si>
  <si>
    <t xml:space="preserve">    代表工作</t>
  </si>
  <si>
    <t>99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</si>
  <si>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</si>
  <si>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</si>
  <si>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</si>
  <si>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</si>
  <si>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政协会议</t>
  </si>
  <si>
    <t>05</t>
  </si>
  <si>
    <t xml:space="preserve">    委员视察</t>
  </si>
  <si>
    <t xml:space="preserve">    其他政协事务支出</t>
  </si>
  <si>
    <t>03</t>
  </si>
  <si>
    <t xml:space="preserve">  政府办公厅（室）及相关机构事务</t>
  </si>
  <si>
    <t xml:space="preserve">    行政运行</t>
  </si>
  <si>
    <t xml:space="preserve">    一般行政管理事务</t>
  </si>
  <si>
    <t xml:space="preserve">    机关服务</t>
  </si>
  <si>
    <t xml:space="preserve">    信访事务</t>
  </si>
  <si>
    <t>50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</si>
  <si>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</si>
  <si>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</si>
  <si>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</si>
  <si>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</si>
  <si>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</si>
  <si>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专项统计业务</t>
  </si>
  <si>
    <t>07</t>
  </si>
  <si>
    <t xml:space="preserve">    专项普查活动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</si>
  <si>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</si>
  <si>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</si>
  <si>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</si>
  <si>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</si>
  <si>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</si>
  <si>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</si>
  <si>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</si>
  <si>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</si>
  <si>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>10</t>
  </si>
  <si>
    <t xml:space="preserve">  人力资源事务</t>
  </si>
  <si>
    <t xml:space="preserve">    其他人力资源事务支出</t>
  </si>
  <si>
    <t>11</t>
  </si>
  <si>
    <t xml:space="preserve">  纪检监察事务</t>
  </si>
  <si>
    <t xml:space="preserve">    派驻派出机构</t>
  </si>
  <si>
    <t xml:space="preserve">    其他纪检监察事务支出</t>
  </si>
  <si>
    <t>13</t>
  </si>
  <si>
    <t xml:space="preserve">  商贸事务</t>
  </si>
  <si>
    <t xml:space="preserve">    招商引资</t>
  </si>
  <si>
    <t xml:space="preserve">    其他商贸事务支出</t>
  </si>
  <si>
    <t>26</t>
  </si>
  <si>
    <t xml:space="preserve">  档案事务</t>
  </si>
  <si>
    <t>28</t>
  </si>
  <si>
    <t xml:space="preserve">  民主党派及工商联事务</t>
  </si>
  <si>
    <t>29</t>
  </si>
  <si>
    <t xml:space="preserve">  群众团体事务</t>
  </si>
  <si>
    <t xml:space="preserve">    其他群众团体事务支出</t>
  </si>
  <si>
    <t>31</t>
  </si>
  <si>
    <t xml:space="preserve">  党委办公厅(室)及相关机构事务</t>
  </si>
  <si>
    <t xml:space="preserve">    其他党委办公厅(室)及相关机构事务支出</t>
  </si>
  <si>
    <t>32</t>
  </si>
  <si>
    <t xml:space="preserve">  组织事务</t>
  </si>
  <si>
    <t xml:space="preserve">    其他组织事务支出</t>
  </si>
  <si>
    <t>33</t>
  </si>
  <si>
    <t xml:space="preserve">  宣传事务</t>
  </si>
  <si>
    <t xml:space="preserve">    其他宣传事务支出</t>
  </si>
  <si>
    <t>34</t>
  </si>
  <si>
    <t xml:space="preserve">  统战事务</t>
  </si>
  <si>
    <t xml:space="preserve">    宗教事务</t>
  </si>
  <si>
    <t xml:space="preserve">    其他统战事务支出</t>
  </si>
  <si>
    <t>36</t>
  </si>
  <si>
    <t xml:space="preserve">  其他共产党事务支出</t>
  </si>
  <si>
    <t xml:space="preserve">    其他共产党事务支出</t>
  </si>
  <si>
    <t>38</t>
  </si>
  <si>
    <t xml:space="preserve">  市场监督管理事务</t>
  </si>
  <si>
    <t xml:space="preserve">    市场监督管理专项</t>
  </si>
  <si>
    <t xml:space="preserve">    其他市场监督管理事务</t>
  </si>
  <si>
    <t xml:space="preserve">  其他一般公共服务支出</t>
  </si>
  <si>
    <t xml:space="preserve">    其他一般公共服务支出</t>
  </si>
  <si>
    <t>203</t>
  </si>
  <si>
    <t>国防支出</t>
  </si>
  <si>
    <t xml:space="preserve">  其他国防支出</t>
  </si>
  <si>
    <t xml:space="preserve">    其他国防支出</t>
  </si>
  <si>
    <t>204</t>
  </si>
  <si>
    <t>公共安全支出</t>
  </si>
  <si>
    <t xml:space="preserve">  公安</t>
  </si>
  <si>
    <t xml:space="preserve">    其他公安支出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</si>
  <si>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</si>
  <si>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</si>
  <si>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</si>
  <si>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</si>
  <si>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  普法宣传</t>
  </si>
  <si>
    <t xml:space="preserve">    法律援助</t>
  </si>
  <si>
    <t xml:space="preserve">    社区矫正</t>
  </si>
  <si>
    <t>12</t>
  </si>
  <si>
    <t xml:space="preserve">    法制建设</t>
  </si>
  <si>
    <t xml:space="preserve">    其他司法支出</t>
  </si>
  <si>
    <t>205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</si>
  <si>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</si>
  <si>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</si>
  <si>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</si>
  <si>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</si>
  <si>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</si>
  <si>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</si>
  <si>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</si>
  <si>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</si>
  <si>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进修及培训</t>
  </si>
  <si>
    <t xml:space="preserve">    培训支出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</si>
  <si>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</si>
  <si>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</si>
  <si>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</si>
  <si>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</si>
  <si>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</si>
  <si>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  其他科学技术管理事务支出</t>
  </si>
  <si>
    <t xml:space="preserve">  科学技术普及</t>
  </si>
  <si>
    <t xml:space="preserve">    科普活动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</si>
  <si>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</si>
  <si>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</si>
  <si>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</si>
  <si>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</si>
  <si>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文化和旅游</t>
  </si>
  <si>
    <t xml:space="preserve">  体育</t>
  </si>
  <si>
    <t xml:space="preserve">    体育训练</t>
  </si>
  <si>
    <t xml:space="preserve">  新闻出版电影</t>
  </si>
  <si>
    <t xml:space="preserve">    其他新闻出版电影支出</t>
  </si>
  <si>
    <t>208</t>
  </si>
  <si>
    <t>社会保障和就业支出</t>
  </si>
  <si>
    <t xml:space="preserve">  人力资源和社会保障管理事务</t>
  </si>
  <si>
    <t xml:space="preserve">    劳动保障监察</t>
  </si>
  <si>
    <t xml:space="preserve">    社会保险业务管理事务</t>
  </si>
  <si>
    <t>09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</si>
  <si>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</si>
  <si>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</si>
  <si>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</si>
  <si>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</si>
  <si>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</si>
  <si>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</si>
  <si>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</si>
  <si>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</si>
  <si>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</si>
  <si>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</si>
  <si>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</si>
  <si>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就业补助</t>
  </si>
  <si>
    <t xml:space="preserve">    公益性岗位补贴</t>
  </si>
  <si>
    <t xml:space="preserve">  抚恤</t>
  </si>
  <si>
    <t xml:space="preserve">    死亡抚恤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</si>
  <si>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</si>
  <si>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</si>
  <si>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</si>
  <si>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</si>
  <si>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</si>
  <si>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</si>
  <si>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</si>
  <si>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老年福利</t>
  </si>
  <si>
    <t xml:space="preserve">    社会福利事业单位</t>
  </si>
  <si>
    <t xml:space="preserve">  残疾人事业</t>
  </si>
  <si>
    <t xml:space="preserve">    残疾人康复</t>
  </si>
  <si>
    <t xml:space="preserve">    其他残疾人事业支出</t>
  </si>
  <si>
    <t>16</t>
  </si>
  <si>
    <t xml:space="preserve">  红十字事业</t>
  </si>
  <si>
    <t>19</t>
  </si>
  <si>
    <t xml:space="preserve">  最低生活保障</t>
  </si>
  <si>
    <t xml:space="preserve">    城市最低生活保障金支出</t>
  </si>
  <si>
    <t xml:space="preserve">    农村最低生活保障金支出</t>
  </si>
  <si>
    <t>20</t>
  </si>
  <si>
    <t xml:space="preserve">  临时救助</t>
  </si>
  <si>
    <t xml:space="preserve">    临时救助支出</t>
  </si>
  <si>
    <t>21</t>
  </si>
  <si>
    <t xml:space="preserve">  特困人员救助供养</t>
  </si>
  <si>
    <t xml:space="preserve">    农村特困人员救助供养支出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</si>
  <si>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</si>
  <si>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</si>
  <si>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</si>
  <si>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</si>
  <si>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>30</t>
  </si>
  <si>
    <t xml:space="preserve">  财政代缴社会保险费支出</t>
  </si>
  <si>
    <t xml:space="preserve">    财政代缴城乡居民基本养老保险费支出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</si>
  <si>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</si>
  <si>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</si>
  <si>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</si>
  <si>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</si>
  <si>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</si>
  <si>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</si>
  <si>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</si>
  <si>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</si>
  <si>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</si>
  <si>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</si>
  <si>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</si>
  <si>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</si>
  <si>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</si>
  <si>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</si>
  <si>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</si>
  <si>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</si>
  <si>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</si>
  <si>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</si>
  <si>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</si>
  <si>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其他计划生育事务支出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</si>
  <si>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</si>
  <si>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</si>
  <si>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</si>
  <si>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</si>
  <si>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</si>
  <si>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</si>
  <si>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>15</t>
  </si>
  <si>
    <t xml:space="preserve">  医疗保障管理事务</t>
  </si>
  <si>
    <t xml:space="preserve">    其他医疗保障管理事务支出</t>
  </si>
  <si>
    <t>211</t>
  </si>
  <si>
    <t>节能环保支出</t>
  </si>
  <si>
    <t xml:space="preserve">  其他节能环保支出</t>
  </si>
  <si>
    <t xml:space="preserve">    其他节能环保支出</t>
  </si>
  <si>
    <t>212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</si>
  <si>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</si>
  <si>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</si>
  <si>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</si>
  <si>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</si>
  <si>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</si>
  <si>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</si>
  <si>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</si>
  <si>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</si>
  <si>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</si>
  <si>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</si>
  <si>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213</t>
  </si>
  <si>
    <t>农林水支出</t>
  </si>
  <si>
    <t xml:space="preserve">  农村农业</t>
  </si>
  <si>
    <t xml:space="preserve">    病虫害控制</t>
  </si>
  <si>
    <t xml:space="preserve">    执法监管</t>
  </si>
  <si>
    <t xml:space="preserve">    稳定农民收入补贴</t>
  </si>
  <si>
    <t>24</t>
  </si>
  <si>
    <t xml:space="preserve">    农业组织化与产业化经营</t>
  </si>
  <si>
    <t>42</t>
  </si>
  <si>
    <t xml:space="preserve">    农村道路建设</t>
  </si>
  <si>
    <t xml:space="preserve">    其他农业农村支出</t>
  </si>
  <si>
    <t xml:space="preserve">  林业和草原</t>
  </si>
  <si>
    <t xml:space="preserve">    森林培育</t>
  </si>
  <si>
    <t xml:space="preserve">    防灾减灾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</si>
  <si>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</si>
  <si>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</si>
  <si>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</si>
  <si>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</si>
  <si>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>14</t>
  </si>
  <si>
    <t xml:space="preserve">    防汛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</si>
  <si>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</si>
  <si>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</si>
  <si>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</si>
  <si>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</si>
  <si>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国有农场办社会职能改革补助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</si>
  <si>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</si>
  <si>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</si>
  <si>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</si>
  <si>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</si>
  <si>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</si>
  <si>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</si>
  <si>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214</t>
  </si>
  <si>
    <t>交通运输支出</t>
  </si>
  <si>
    <t xml:space="preserve">  公路水路运输</t>
  </si>
  <si>
    <t xml:space="preserve">    其他公路水路运输支出</t>
  </si>
  <si>
    <t>216</t>
  </si>
  <si>
    <t>商业服务业等支出</t>
  </si>
  <si>
    <t xml:space="preserve">  其他商业服务业等支出</t>
  </si>
  <si>
    <t xml:space="preserve">    其他商业服务业等支出</t>
  </si>
  <si>
    <t>217</t>
  </si>
  <si>
    <t>金融支出</t>
  </si>
  <si>
    <t xml:space="preserve">  金融部门行政支出</t>
  </si>
  <si>
    <t>220</t>
  </si>
  <si>
    <t>自然资源海洋气象等支出</t>
  </si>
  <si>
    <t xml:space="preserve">  自然资源事务</t>
  </si>
  <si>
    <t xml:space="preserve">    自然资源调查</t>
  </si>
  <si>
    <t>221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</si>
  <si>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</si>
  <si>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</si>
  <si>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</si>
  <si>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</si>
  <si>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</si>
  <si>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</si>
  <si>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</si>
  <si>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</si>
  <si>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应急管理事物</t>
  </si>
  <si>
    <t xml:space="preserve">    安全监管</t>
  </si>
  <si>
    <t xml:space="preserve">  消防事务</t>
  </si>
  <si>
    <t>227</t>
  </si>
  <si>
    <t>预备费</t>
  </si>
  <si>
    <t>232</t>
  </si>
  <si>
    <t>债务付息支出</t>
  </si>
  <si>
    <t xml:space="preserve">  地方政府一般债务付息支出</t>
  </si>
  <si>
    <t xml:space="preserve">    地方政府一般债券付息支出</t>
  </si>
  <si>
    <t>2020年衡阳市珠晖区上级专项补助情况表（草案）</t>
  </si>
  <si>
    <t>上级专项补助</t>
  </si>
  <si>
    <t>2020年衡阳市珠晖区财政收支平衡表（草案）</t>
  </si>
  <si>
    <t>收            入</t>
  </si>
  <si>
    <t>支            出</t>
  </si>
  <si>
    <t>项     目</t>
  </si>
  <si>
    <t>一、一般预算收入</t>
  </si>
  <si>
    <t>一、一般预算支出</t>
  </si>
  <si>
    <t xml:space="preserve">  税收收入</t>
  </si>
  <si>
    <t>二、返还性支出</t>
  </si>
  <si>
    <t xml:space="preserve">  非税收入</t>
  </si>
  <si>
    <t xml:space="preserve">  体制上解支出</t>
  </si>
  <si>
    <t>二、转移性收入</t>
  </si>
  <si>
    <t xml:space="preserve">  其他上解支出</t>
  </si>
  <si>
    <t>1、返还性收入</t>
  </si>
  <si>
    <t xml:space="preserve">  增值税消费税返还收入</t>
  </si>
  <si>
    <t xml:space="preserve">  所得税基数返还收入</t>
  </si>
  <si>
    <t xml:space="preserve">  营改增税收返还收入</t>
  </si>
  <si>
    <t xml:space="preserve">  省直管县改革税收返还收入</t>
  </si>
  <si>
    <t xml:space="preserve">  城镇土地使用税基数返还收入</t>
  </si>
  <si>
    <t>2、财力性转移支付收入</t>
  </si>
  <si>
    <t xml:space="preserve">  均衡性转移支付收入</t>
  </si>
  <si>
    <t>三、预算结余</t>
  </si>
  <si>
    <t xml:space="preserve">  县级基本财力保障机制转移支付收入</t>
  </si>
  <si>
    <t xml:space="preserve">  农村税费改革转移支付收入</t>
  </si>
  <si>
    <t xml:space="preserve">  调整工资转移支付收入</t>
  </si>
  <si>
    <t xml:space="preserve">  城区财政体制调整区对市递增上划收入</t>
  </si>
  <si>
    <t xml:space="preserve">  其他转移支付收入</t>
  </si>
  <si>
    <t>三、调入预算稳定调节基金</t>
  </si>
  <si>
    <t>四、调入资金</t>
  </si>
  <si>
    <t>五、上年结余收入</t>
  </si>
  <si>
    <t>收入合计</t>
  </si>
  <si>
    <t>支出合计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</si>
</sst>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0"/>
    <numFmt numFmtId="178" formatCode="0_);[Red]\(0\)"/>
    <numFmt numFmtId="179" formatCode="0.00_ "/>
  </numFmts>
  <fonts count="44">
    <font>
      <sz val="12"/>
      <name val="宋体"/>
      <charset val="134"/>
    </font>
    <font>
      <sz val="20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20"/>
      <name val="黑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黑体"/>
      <charset val="134"/>
    </font>
    <font>
      <b/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  <scheme val="major"/>
    </font>
    <font>
      <sz val="10"/>
      <name val="黑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26"/>
      <name val="黑体"/>
      <charset val="134"/>
    </font>
    <font>
      <b/>
      <sz val="16"/>
      <name val="仿宋_GB2312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0" fillId="24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6" borderId="8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76" fontId="8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Continuous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 applyProtection="1">
      <alignment horizontal="center" vertical="center" wrapText="1"/>
    </xf>
    <xf numFmtId="49" fontId="14" fillId="2" borderId="4" xfId="5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9" fontId="7" fillId="0" borderId="4" xfId="5" applyNumberFormat="1" applyFont="1" applyFill="1" applyBorder="1" applyAlignment="1" applyProtection="1">
      <alignment horizontal="center" vertical="center" wrapText="1"/>
    </xf>
    <xf numFmtId="177" fontId="7" fillId="0" borderId="4" xfId="5" applyNumberFormat="1" applyFont="1" applyFill="1" applyBorder="1" applyAlignment="1" applyProtection="1">
      <alignment horizontal="center" vertical="center" wrapText="1"/>
    </xf>
    <xf numFmtId="49" fontId="7" fillId="0" borderId="4" xfId="5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78" fontId="0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10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78" fontId="19" fillId="0" borderId="0" xfId="0" applyNumberFormat="1" applyFont="1" applyFill="1" applyBorder="1" applyAlignment="1">
      <alignment vertical="center" wrapText="1"/>
    </xf>
    <xf numFmtId="10" fontId="19" fillId="0" borderId="0" xfId="0" applyNumberFormat="1" applyFont="1" applyFill="1" applyBorder="1" applyAlignment="1">
      <alignment horizontal="center" vertical="center" wrapText="1"/>
    </xf>
    <xf numFmtId="9" fontId="19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horizontal="right" vertical="center" wrapText="1"/>
    </xf>
    <xf numFmtId="10" fontId="0" fillId="0" borderId="1" xfId="0" applyNumberFormat="1" applyFill="1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Normal="100" zoomScaleSheetLayoutView="100" workbookViewId="0">
      <selection activeCell="A5" sqref="A5"/>
    </sheetView>
  </sheetViews>
  <sheetFormatPr defaultColWidth="7.83333333333333" defaultRowHeight="15.6" outlineLevelRow="7" outlineLevelCol="4"/>
  <cols>
    <col min="1" max="1" width="32.7583333333333" style="70" customWidth="1"/>
    <col min="2" max="2" width="21.7166666666667" style="70" customWidth="1"/>
    <col min="3" max="3" width="20.025" style="71" customWidth="1"/>
    <col min="4" max="4" width="19.125" style="51" customWidth="1"/>
    <col min="5" max="5" width="19.125" style="70" customWidth="1"/>
    <col min="6" max="16384" width="7.83333333333333" style="2"/>
  </cols>
  <sheetData>
    <row r="1" s="2" customFormat="1" ht="66.75" customHeight="1" spans="1:5">
      <c r="A1" s="72" t="s">
        <v>0</v>
      </c>
      <c r="B1" s="72"/>
      <c r="C1" s="72"/>
      <c r="D1" s="73"/>
      <c r="E1" s="72"/>
    </row>
    <row r="2" s="2" customFormat="1" ht="24" customHeight="1" spans="1:5">
      <c r="A2" s="70"/>
      <c r="B2" s="74"/>
      <c r="C2" s="75"/>
      <c r="D2" s="76" t="s">
        <v>1</v>
      </c>
      <c r="E2" s="77"/>
    </row>
    <row r="3" s="68" customFormat="1" ht="78.75" customHeight="1" spans="1:5">
      <c r="A3" s="78" t="s">
        <v>2</v>
      </c>
      <c r="B3" s="78" t="s">
        <v>3</v>
      </c>
      <c r="C3" s="78" t="s">
        <v>4</v>
      </c>
      <c r="D3" s="79" t="s">
        <v>5</v>
      </c>
      <c r="E3" s="80" t="s">
        <v>6</v>
      </c>
    </row>
    <row r="4" s="2" customFormat="1" ht="50" customHeight="1" spans="1:5">
      <c r="A4" s="81" t="s">
        <v>7</v>
      </c>
      <c r="B4" s="82">
        <f>SUM(B5:B6)</f>
        <v>124476</v>
      </c>
      <c r="C4" s="82">
        <f>SUM(C5:C6)</f>
        <v>136633</v>
      </c>
      <c r="D4" s="83">
        <f t="shared" ref="D4:D8" si="0">(B4-C4)/C4</f>
        <v>-0.0889755769104096</v>
      </c>
      <c r="E4" s="82"/>
    </row>
    <row r="5" s="2" customFormat="1" ht="50" customHeight="1" spans="1:5">
      <c r="A5" s="81" t="s">
        <v>8</v>
      </c>
      <c r="B5" s="82">
        <v>116163</v>
      </c>
      <c r="C5" s="82">
        <v>128277</v>
      </c>
      <c r="D5" s="83">
        <f t="shared" si="0"/>
        <v>-0.094436259033186</v>
      </c>
      <c r="E5" s="82"/>
    </row>
    <row r="6" s="69" customFormat="1" ht="50" customHeight="1" spans="1:5">
      <c r="A6" s="81" t="s">
        <v>9</v>
      </c>
      <c r="B6" s="82">
        <v>8313</v>
      </c>
      <c r="C6" s="82">
        <v>8356</v>
      </c>
      <c r="D6" s="83">
        <f t="shared" si="0"/>
        <v>-0.00514600287218765</v>
      </c>
      <c r="E6" s="85"/>
    </row>
    <row r="7" s="2" customFormat="1" ht="45" hidden="1" customHeight="1" spans="1:5">
      <c r="A7" s="86" t="s">
        <v>10</v>
      </c>
      <c r="B7" s="82"/>
      <c r="C7" s="82">
        <v>24899</v>
      </c>
      <c r="D7" s="83">
        <f t="shared" si="0"/>
        <v>-1</v>
      </c>
      <c r="E7" s="87"/>
    </row>
    <row r="8" s="2" customFormat="1" ht="45" customHeight="1" spans="1:5">
      <c r="A8" s="88" t="s">
        <v>11</v>
      </c>
      <c r="B8" s="82">
        <v>30413</v>
      </c>
      <c r="C8" s="82">
        <v>28778</v>
      </c>
      <c r="D8" s="83">
        <f t="shared" si="0"/>
        <v>0.0568142330947251</v>
      </c>
      <c r="E8" s="89"/>
    </row>
  </sheetData>
  <mergeCells count="2">
    <mergeCell ref="A1:E1"/>
    <mergeCell ref="D2:E2"/>
  </mergeCells>
  <printOptions horizontalCentered="1"/>
  <pageMargins left="0.751388888888889" right="0.751388888888889" top="1" bottom="1" header="0.511805555555556" footer="0.511805555555556"/>
  <pageSetup paperSize="9" firstPageNumber="10" orientation="landscape" useFirstPageNumber="1" horizontalDpi="600" vertic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Zeros="0" view="pageBreakPreview" zoomScaleNormal="100" zoomScaleSheetLayoutView="100" workbookViewId="0">
      <selection activeCell="A4" sqref="A4"/>
    </sheetView>
  </sheetViews>
  <sheetFormatPr defaultColWidth="8.7" defaultRowHeight="24.9" customHeight="1" outlineLevelCol="5"/>
  <cols>
    <col min="1" max="1" width="22.5" style="90" customWidth="1"/>
    <col min="2" max="5" width="10.7" style="90" customWidth="1"/>
    <col min="6" max="6" width="11.7" style="90" customWidth="1"/>
    <col min="7" max="16384" width="8.7" style="25"/>
  </cols>
  <sheetData>
    <row r="1" ht="54.9" customHeight="1" spans="1:6">
      <c r="A1" s="20" t="s">
        <v>12</v>
      </c>
      <c r="B1" s="20"/>
      <c r="C1" s="20"/>
      <c r="D1" s="20"/>
      <c r="E1" s="20"/>
      <c r="F1" s="20"/>
    </row>
    <row r="2" ht="21.9" customHeight="1" spans="6:6">
      <c r="F2" s="91" t="s">
        <v>13</v>
      </c>
    </row>
    <row r="3" s="5" customFormat="1" ht="33.9" customHeight="1" spans="1:6">
      <c r="A3" s="61" t="s">
        <v>14</v>
      </c>
      <c r="B3" s="61" t="s">
        <v>15</v>
      </c>
      <c r="C3" s="61" t="s">
        <v>16</v>
      </c>
      <c r="D3" s="61" t="s">
        <v>17</v>
      </c>
      <c r="E3" s="64" t="s">
        <v>18</v>
      </c>
      <c r="F3" s="61" t="s">
        <v>6</v>
      </c>
    </row>
    <row r="4" ht="36" customHeight="1" spans="1:6">
      <c r="A4" s="65" t="s">
        <v>19</v>
      </c>
      <c r="B4" s="22">
        <f>B5+B19</f>
        <v>30413</v>
      </c>
      <c r="C4" s="67">
        <f>C5+C19</f>
        <v>28778</v>
      </c>
      <c r="D4" s="67">
        <f t="shared" ref="D4:D22" si="0">B4-C4</f>
        <v>1635</v>
      </c>
      <c r="E4" s="92">
        <f t="shared" ref="E4:E15" si="1">D4/C4</f>
        <v>0.0568142330947251</v>
      </c>
      <c r="F4" s="67"/>
    </row>
    <row r="5" customHeight="1" spans="1:6">
      <c r="A5" s="22" t="s">
        <v>20</v>
      </c>
      <c r="B5" s="22">
        <f>SUM(B6:B18)</f>
        <v>21679</v>
      </c>
      <c r="C5" s="67">
        <f>SUM(C6:C18)</f>
        <v>19986</v>
      </c>
      <c r="D5" s="67">
        <f t="shared" si="0"/>
        <v>1693</v>
      </c>
      <c r="E5" s="92">
        <f t="shared" si="1"/>
        <v>0.0847092965075553</v>
      </c>
      <c r="F5" s="67"/>
    </row>
    <row r="6" customHeight="1" spans="1:6">
      <c r="A6" s="22" t="s">
        <v>21</v>
      </c>
      <c r="B6" s="22">
        <v>5408</v>
      </c>
      <c r="C6" s="67">
        <v>5520</v>
      </c>
      <c r="D6" s="67">
        <f t="shared" si="0"/>
        <v>-112</v>
      </c>
      <c r="E6" s="92">
        <f t="shared" si="1"/>
        <v>-0.0202898550724638</v>
      </c>
      <c r="F6" s="67"/>
    </row>
    <row r="7" customHeight="1" spans="1:6">
      <c r="A7" s="22" t="s">
        <v>22</v>
      </c>
      <c r="B7" s="22">
        <v>0</v>
      </c>
      <c r="C7" s="67">
        <v>37</v>
      </c>
      <c r="D7" s="67">
        <f t="shared" si="0"/>
        <v>-37</v>
      </c>
      <c r="E7" s="92">
        <f t="shared" si="1"/>
        <v>-1</v>
      </c>
      <c r="F7" s="67"/>
    </row>
    <row r="8" customHeight="1" spans="1:6">
      <c r="A8" s="22" t="s">
        <v>23</v>
      </c>
      <c r="B8" s="22">
        <v>1000</v>
      </c>
      <c r="C8" s="67">
        <v>1144</v>
      </c>
      <c r="D8" s="67">
        <f t="shared" si="0"/>
        <v>-144</v>
      </c>
      <c r="E8" s="92">
        <f t="shared" si="1"/>
        <v>-0.125874125874126</v>
      </c>
      <c r="F8" s="67"/>
    </row>
    <row r="9" customHeight="1" spans="1:6">
      <c r="A9" s="22" t="s">
        <v>24</v>
      </c>
      <c r="B9" s="22">
        <v>599</v>
      </c>
      <c r="C9" s="67">
        <v>1087</v>
      </c>
      <c r="D9" s="67">
        <f t="shared" si="0"/>
        <v>-488</v>
      </c>
      <c r="E9" s="92">
        <f t="shared" si="1"/>
        <v>-0.448942042318307</v>
      </c>
      <c r="F9" s="67"/>
    </row>
    <row r="10" customHeight="1" spans="1:6">
      <c r="A10" s="22" t="s">
        <v>25</v>
      </c>
      <c r="B10" s="22">
        <v>641</v>
      </c>
      <c r="C10" s="67">
        <v>593</v>
      </c>
      <c r="D10" s="67">
        <f t="shared" si="0"/>
        <v>48</v>
      </c>
      <c r="E10" s="92">
        <f t="shared" si="1"/>
        <v>0.0809443507588533</v>
      </c>
      <c r="F10" s="67"/>
    </row>
    <row r="11" customHeight="1" spans="1:6">
      <c r="A11" s="22" t="s">
        <v>26</v>
      </c>
      <c r="B11" s="22">
        <v>1003</v>
      </c>
      <c r="C11" s="67">
        <v>1051</v>
      </c>
      <c r="D11" s="67">
        <f t="shared" si="0"/>
        <v>-48</v>
      </c>
      <c r="E11" s="92">
        <f t="shared" si="1"/>
        <v>-0.0456707897240723</v>
      </c>
      <c r="F11" s="67"/>
    </row>
    <row r="12" customHeight="1" spans="1:6">
      <c r="A12" s="22" t="s">
        <v>27</v>
      </c>
      <c r="B12" s="22">
        <v>548</v>
      </c>
      <c r="C12" s="67">
        <v>665</v>
      </c>
      <c r="D12" s="67">
        <f t="shared" si="0"/>
        <v>-117</v>
      </c>
      <c r="E12" s="92">
        <f t="shared" si="1"/>
        <v>-0.17593984962406</v>
      </c>
      <c r="F12" s="67"/>
    </row>
    <row r="13" customHeight="1" spans="1:6">
      <c r="A13" s="22" t="s">
        <v>28</v>
      </c>
      <c r="B13" s="22">
        <v>376</v>
      </c>
      <c r="C13" s="67">
        <v>240</v>
      </c>
      <c r="D13" s="67">
        <f t="shared" si="0"/>
        <v>136</v>
      </c>
      <c r="E13" s="92">
        <f t="shared" si="1"/>
        <v>0.566666666666667</v>
      </c>
      <c r="F13" s="67"/>
    </row>
    <row r="14" customHeight="1" spans="1:6">
      <c r="A14" s="22" t="s">
        <v>29</v>
      </c>
      <c r="B14" s="22">
        <v>2552</v>
      </c>
      <c r="C14" s="67">
        <v>2685</v>
      </c>
      <c r="D14" s="67">
        <f t="shared" si="0"/>
        <v>-133</v>
      </c>
      <c r="E14" s="92">
        <f t="shared" si="1"/>
        <v>-0.0495344506517691</v>
      </c>
      <c r="F14" s="67"/>
    </row>
    <row r="15" customHeight="1" spans="1:6">
      <c r="A15" s="22" t="s">
        <v>30</v>
      </c>
      <c r="B15" s="22">
        <v>6945</v>
      </c>
      <c r="C15" s="67">
        <v>5945</v>
      </c>
      <c r="D15" s="67">
        <f t="shared" si="0"/>
        <v>1000</v>
      </c>
      <c r="E15" s="92">
        <f t="shared" si="1"/>
        <v>0.168208578637511</v>
      </c>
      <c r="F15" s="67"/>
    </row>
    <row r="16" customHeight="1" spans="1:6">
      <c r="A16" s="22" t="s">
        <v>31</v>
      </c>
      <c r="B16" s="22">
        <v>1</v>
      </c>
      <c r="C16" s="67">
        <v>1</v>
      </c>
      <c r="D16" s="67">
        <f t="shared" si="0"/>
        <v>0</v>
      </c>
      <c r="E16" s="93" t="s">
        <v>32</v>
      </c>
      <c r="F16" s="67"/>
    </row>
    <row r="17" customHeight="1" spans="1:6">
      <c r="A17" s="22" t="s">
        <v>33</v>
      </c>
      <c r="B17" s="22">
        <v>2555</v>
      </c>
      <c r="C17" s="67">
        <v>1000</v>
      </c>
      <c r="D17" s="67">
        <f t="shared" si="0"/>
        <v>1555</v>
      </c>
      <c r="E17" s="92">
        <f t="shared" ref="E17:E22" si="2">D17/C17</f>
        <v>1.555</v>
      </c>
      <c r="F17" s="67"/>
    </row>
    <row r="18" customHeight="1" spans="1:6">
      <c r="A18" s="22" t="s">
        <v>34</v>
      </c>
      <c r="B18" s="22">
        <v>51</v>
      </c>
      <c r="C18" s="67">
        <v>18</v>
      </c>
      <c r="D18" s="67">
        <f t="shared" si="0"/>
        <v>33</v>
      </c>
      <c r="E18" s="92">
        <f t="shared" si="2"/>
        <v>1.83333333333333</v>
      </c>
      <c r="F18" s="67"/>
    </row>
    <row r="19" customHeight="1" spans="1:6">
      <c r="A19" s="22" t="s">
        <v>35</v>
      </c>
      <c r="B19" s="22">
        <f>SUM(B20:B25)</f>
        <v>8734</v>
      </c>
      <c r="C19" s="67">
        <f>SUM(C20:C25)</f>
        <v>8792</v>
      </c>
      <c r="D19" s="67">
        <f t="shared" si="0"/>
        <v>-58</v>
      </c>
      <c r="E19" s="92">
        <f t="shared" si="2"/>
        <v>-0.00659690627843494</v>
      </c>
      <c r="F19" s="67"/>
    </row>
    <row r="20" customHeight="1" spans="1:6">
      <c r="A20" s="22" t="s">
        <v>36</v>
      </c>
      <c r="B20" s="22">
        <v>421</v>
      </c>
      <c r="C20" s="67">
        <v>436</v>
      </c>
      <c r="D20" s="67">
        <f t="shared" si="0"/>
        <v>-15</v>
      </c>
      <c r="E20" s="92">
        <f t="shared" si="2"/>
        <v>-0.0344036697247706</v>
      </c>
      <c r="F20" s="67"/>
    </row>
    <row r="21" customHeight="1" spans="1:6">
      <c r="A21" s="22" t="s">
        <v>37</v>
      </c>
      <c r="B21" s="22">
        <v>450</v>
      </c>
      <c r="C21" s="67">
        <v>896</v>
      </c>
      <c r="D21" s="67">
        <f t="shared" si="0"/>
        <v>-446</v>
      </c>
      <c r="E21" s="92">
        <f t="shared" si="2"/>
        <v>-0.497767857142857</v>
      </c>
      <c r="F21" s="67"/>
    </row>
    <row r="22" customHeight="1" spans="1:6">
      <c r="A22" s="22" t="s">
        <v>38</v>
      </c>
      <c r="B22" s="22">
        <v>316</v>
      </c>
      <c r="C22" s="67">
        <v>6588</v>
      </c>
      <c r="D22" s="67">
        <f t="shared" si="0"/>
        <v>-6272</v>
      </c>
      <c r="E22" s="92">
        <f t="shared" si="2"/>
        <v>-0.952034001214329</v>
      </c>
      <c r="F22" s="23"/>
    </row>
    <row r="23" customHeight="1" spans="1:6">
      <c r="A23" s="22" t="s">
        <v>39</v>
      </c>
      <c r="B23" s="22"/>
      <c r="C23" s="67">
        <v>0</v>
      </c>
      <c r="D23" s="67"/>
      <c r="E23" s="93" t="s">
        <v>32</v>
      </c>
      <c r="F23" s="67"/>
    </row>
    <row r="24" customHeight="1" spans="1:6">
      <c r="A24" s="22" t="s">
        <v>40</v>
      </c>
      <c r="B24" s="67">
        <v>7547</v>
      </c>
      <c r="C24" s="67">
        <v>872</v>
      </c>
      <c r="D24" s="67">
        <f>B24-C24</f>
        <v>6675</v>
      </c>
      <c r="E24" s="92">
        <f>D24/C24</f>
        <v>7.65481651376147</v>
      </c>
      <c r="F24" s="67"/>
    </row>
    <row r="25" customHeight="1" spans="1:6">
      <c r="A25" s="22" t="s">
        <v>41</v>
      </c>
      <c r="B25" s="67"/>
      <c r="C25" s="67">
        <v>0</v>
      </c>
      <c r="D25" s="67">
        <f>B25-C25</f>
        <v>0</v>
      </c>
      <c r="E25" s="93" t="s">
        <v>32</v>
      </c>
      <c r="F25" s="67"/>
    </row>
  </sheetData>
  <mergeCells count="1">
    <mergeCell ref="A1:F1"/>
  </mergeCells>
  <pageMargins left="0.751388888888889" right="0.751388888888889" top="1" bottom="1" header="0.511805555555556" footer="0.511805555555556"/>
  <pageSetup paperSize="9" scale="99" firstPageNumber="11" orientation="portrait" useFirstPageNumber="1" horizontalDpi="600" verticalDpi="600"/>
  <headerFooter alignWithMargins="0" scaleWithDoc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view="pageBreakPreview" zoomScaleNormal="100" zoomScaleSheetLayoutView="100" workbookViewId="0">
      <selection activeCell="K6" sqref="K6"/>
    </sheetView>
  </sheetViews>
  <sheetFormatPr defaultColWidth="8.7" defaultRowHeight="24.9" customHeight="1" outlineLevelCol="5"/>
  <cols>
    <col min="1" max="1" width="31.7" style="8" customWidth="1"/>
    <col min="2" max="5" width="10.7" style="8" customWidth="1"/>
    <col min="6" max="6" width="11.7" style="8" customWidth="1"/>
    <col min="7" max="16384" width="8.7" style="25"/>
  </cols>
  <sheetData>
    <row r="1" ht="51" customHeight="1" spans="1:6">
      <c r="A1" s="20" t="s">
        <v>42</v>
      </c>
      <c r="B1" s="20"/>
      <c r="C1" s="20"/>
      <c r="D1" s="20"/>
      <c r="E1" s="20"/>
      <c r="F1" s="20"/>
    </row>
    <row r="2" ht="21.9" customHeight="1" spans="6:6">
      <c r="F2" s="9" t="s">
        <v>13</v>
      </c>
    </row>
    <row r="3" s="5" customFormat="1" ht="32" customHeight="1" spans="1:6">
      <c r="A3" s="61" t="s">
        <v>14</v>
      </c>
      <c r="B3" s="61" t="s">
        <v>15</v>
      </c>
      <c r="C3" s="61" t="s">
        <v>16</v>
      </c>
      <c r="D3" s="61" t="s">
        <v>17</v>
      </c>
      <c r="E3" s="61" t="s">
        <v>18</v>
      </c>
      <c r="F3" s="61" t="s">
        <v>6</v>
      </c>
    </row>
    <row r="4" ht="24.6" customHeight="1" spans="1:6">
      <c r="A4" s="22" t="s">
        <v>43</v>
      </c>
      <c r="B4" s="22">
        <v>17192</v>
      </c>
      <c r="C4" s="22">
        <v>19146</v>
      </c>
      <c r="D4" s="22">
        <f t="shared" ref="D4:D27" si="0">B4-C4</f>
        <v>-1954</v>
      </c>
      <c r="E4" s="54">
        <f t="shared" ref="E4:E20" si="1">D4/C4</f>
        <v>-0.10205787109579</v>
      </c>
      <c r="F4" s="22"/>
    </row>
    <row r="5" ht="24.6" customHeight="1" spans="1:6">
      <c r="A5" s="22" t="s">
        <v>44</v>
      </c>
      <c r="B5" s="22">
        <v>254</v>
      </c>
      <c r="C5" s="22">
        <v>259</v>
      </c>
      <c r="D5" s="22">
        <f t="shared" si="0"/>
        <v>-5</v>
      </c>
      <c r="E5" s="54">
        <f t="shared" si="1"/>
        <v>-0.0193050193050193</v>
      </c>
      <c r="F5" s="22"/>
    </row>
    <row r="6" ht="24.6" customHeight="1" spans="1:6">
      <c r="A6" s="22" t="s">
        <v>45</v>
      </c>
      <c r="B6" s="22">
        <v>1789</v>
      </c>
      <c r="C6" s="22">
        <v>7282</v>
      </c>
      <c r="D6" s="22">
        <f t="shared" si="0"/>
        <v>-5493</v>
      </c>
      <c r="E6" s="54">
        <f t="shared" si="1"/>
        <v>-0.754325734688272</v>
      </c>
      <c r="F6" s="22"/>
    </row>
    <row r="7" ht="24.6" customHeight="1" spans="1:6">
      <c r="A7" s="22" t="s">
        <v>46</v>
      </c>
      <c r="B7" s="22">
        <v>20414</v>
      </c>
      <c r="C7" s="22">
        <v>19957</v>
      </c>
      <c r="D7" s="22">
        <f t="shared" si="0"/>
        <v>457</v>
      </c>
      <c r="E7" s="54">
        <f t="shared" si="1"/>
        <v>0.0228992333517062</v>
      </c>
      <c r="F7" s="22"/>
    </row>
    <row r="8" ht="24.6" customHeight="1" spans="1:6">
      <c r="A8" s="22" t="s">
        <v>47</v>
      </c>
      <c r="B8" s="22">
        <v>1600</v>
      </c>
      <c r="C8" s="22">
        <v>1073</v>
      </c>
      <c r="D8" s="22">
        <f t="shared" si="0"/>
        <v>527</v>
      </c>
      <c r="E8" s="54">
        <f t="shared" si="1"/>
        <v>0.491146318732526</v>
      </c>
      <c r="F8" s="22"/>
    </row>
    <row r="9" ht="24.6" customHeight="1" spans="1:6">
      <c r="A9" s="22" t="s">
        <v>48</v>
      </c>
      <c r="B9" s="22">
        <v>1553</v>
      </c>
      <c r="C9" s="22">
        <v>214</v>
      </c>
      <c r="D9" s="22">
        <f t="shared" si="0"/>
        <v>1339</v>
      </c>
      <c r="E9" s="54">
        <f t="shared" si="1"/>
        <v>6.25700934579439</v>
      </c>
      <c r="F9" s="22"/>
    </row>
    <row r="10" ht="24.6" customHeight="1" spans="1:6">
      <c r="A10" s="22" t="s">
        <v>49</v>
      </c>
      <c r="B10" s="22">
        <v>28157</v>
      </c>
      <c r="C10" s="22">
        <v>26082</v>
      </c>
      <c r="D10" s="22">
        <f t="shared" si="0"/>
        <v>2075</v>
      </c>
      <c r="E10" s="54">
        <f t="shared" si="1"/>
        <v>0.0795567824553332</v>
      </c>
      <c r="F10" s="22"/>
    </row>
    <row r="11" ht="24.6" customHeight="1" spans="1:6">
      <c r="A11" s="22" t="s">
        <v>50</v>
      </c>
      <c r="B11" s="22">
        <v>21276</v>
      </c>
      <c r="C11" s="22">
        <v>17834</v>
      </c>
      <c r="D11" s="22">
        <f t="shared" si="0"/>
        <v>3442</v>
      </c>
      <c r="E11" s="54">
        <f t="shared" si="1"/>
        <v>0.193002130761467</v>
      </c>
      <c r="F11" s="22"/>
    </row>
    <row r="12" ht="24.6" customHeight="1" spans="1:6">
      <c r="A12" s="22" t="s">
        <v>51</v>
      </c>
      <c r="B12" s="22">
        <v>146</v>
      </c>
      <c r="C12" s="22">
        <v>428</v>
      </c>
      <c r="D12" s="22">
        <f t="shared" si="0"/>
        <v>-282</v>
      </c>
      <c r="E12" s="54">
        <f t="shared" si="1"/>
        <v>-0.658878504672897</v>
      </c>
      <c r="F12" s="23"/>
    </row>
    <row r="13" ht="24.6" customHeight="1" spans="1:6">
      <c r="A13" s="22" t="s">
        <v>52</v>
      </c>
      <c r="B13" s="22">
        <v>49191</v>
      </c>
      <c r="C13" s="22">
        <v>19458</v>
      </c>
      <c r="D13" s="22">
        <f t="shared" si="0"/>
        <v>29733</v>
      </c>
      <c r="E13" s="54">
        <f t="shared" si="1"/>
        <v>1.52806043786617</v>
      </c>
      <c r="F13" s="56"/>
    </row>
    <row r="14" ht="24.6" customHeight="1" spans="1:6">
      <c r="A14" s="22" t="s">
        <v>53</v>
      </c>
      <c r="B14" s="22">
        <v>12856</v>
      </c>
      <c r="C14" s="22">
        <v>7015</v>
      </c>
      <c r="D14" s="22">
        <f t="shared" si="0"/>
        <v>5841</v>
      </c>
      <c r="E14" s="54">
        <f t="shared" si="1"/>
        <v>0.832644333570919</v>
      </c>
      <c r="F14" s="22"/>
    </row>
    <row r="15" ht="24.6" customHeight="1" spans="1:6">
      <c r="A15" s="22" t="s">
        <v>54</v>
      </c>
      <c r="B15" s="22">
        <v>362</v>
      </c>
      <c r="C15" s="22">
        <v>347</v>
      </c>
      <c r="D15" s="22">
        <f t="shared" si="0"/>
        <v>15</v>
      </c>
      <c r="E15" s="54">
        <f t="shared" si="1"/>
        <v>0.0432276657060519</v>
      </c>
      <c r="F15" s="22"/>
    </row>
    <row r="16" ht="24.6" customHeight="1" spans="1:6">
      <c r="A16" s="24" t="s">
        <v>55</v>
      </c>
      <c r="B16" s="22">
        <v>42</v>
      </c>
      <c r="C16" s="22">
        <v>297</v>
      </c>
      <c r="D16" s="22">
        <f t="shared" si="0"/>
        <v>-255</v>
      </c>
      <c r="E16" s="54">
        <f t="shared" si="1"/>
        <v>-0.858585858585859</v>
      </c>
      <c r="F16" s="22"/>
    </row>
    <row r="17" ht="24.6" customHeight="1" spans="1:6">
      <c r="A17" s="24" t="s">
        <v>56</v>
      </c>
      <c r="B17" s="22">
        <v>2511</v>
      </c>
      <c r="C17" s="22">
        <v>698</v>
      </c>
      <c r="D17" s="22">
        <f t="shared" si="0"/>
        <v>1813</v>
      </c>
      <c r="E17" s="54">
        <f t="shared" si="1"/>
        <v>2.5974212034384</v>
      </c>
      <c r="F17" s="22"/>
    </row>
    <row r="18" ht="24.6" customHeight="1" spans="1:6">
      <c r="A18" s="22" t="s">
        <v>57</v>
      </c>
      <c r="B18" s="22">
        <v>40</v>
      </c>
      <c r="C18" s="22">
        <v>55</v>
      </c>
      <c r="D18" s="22">
        <f t="shared" si="0"/>
        <v>-15</v>
      </c>
      <c r="E18" s="54">
        <f t="shared" si="1"/>
        <v>-0.272727272727273</v>
      </c>
      <c r="F18" s="22"/>
    </row>
    <row r="19" ht="24.6" customHeight="1" spans="1:6">
      <c r="A19" s="22" t="s">
        <v>58</v>
      </c>
      <c r="B19" s="22">
        <v>21931</v>
      </c>
      <c r="C19" s="22">
        <v>11575</v>
      </c>
      <c r="D19" s="22">
        <f t="shared" si="0"/>
        <v>10356</v>
      </c>
      <c r="E19" s="54">
        <f t="shared" si="1"/>
        <v>0.894686825053996</v>
      </c>
      <c r="F19" s="22"/>
    </row>
    <row r="20" ht="24.6" customHeight="1" spans="1:6">
      <c r="A20" s="22" t="s">
        <v>59</v>
      </c>
      <c r="B20" s="22"/>
      <c r="C20" s="22">
        <v>3</v>
      </c>
      <c r="D20" s="22">
        <f t="shared" si="0"/>
        <v>-3</v>
      </c>
      <c r="E20" s="54">
        <f t="shared" si="1"/>
        <v>-1</v>
      </c>
      <c r="F20" s="22"/>
    </row>
    <row r="21" ht="24.6" customHeight="1" spans="1:6">
      <c r="A21" s="22" t="s">
        <v>60</v>
      </c>
      <c r="B21" s="22">
        <v>732</v>
      </c>
      <c r="C21" s="22"/>
      <c r="D21" s="22">
        <f t="shared" si="0"/>
        <v>732</v>
      </c>
      <c r="E21" s="53" t="s">
        <v>32</v>
      </c>
      <c r="F21" s="22"/>
    </row>
    <row r="22" ht="24.6" customHeight="1" spans="1:6">
      <c r="A22" s="22" t="s">
        <v>61</v>
      </c>
      <c r="B22" s="22"/>
      <c r="C22" s="22"/>
      <c r="D22" s="22">
        <f t="shared" si="0"/>
        <v>0</v>
      </c>
      <c r="E22" s="53" t="s">
        <v>32</v>
      </c>
      <c r="F22" s="22"/>
    </row>
    <row r="23" ht="24.6" customHeight="1" spans="1:6">
      <c r="A23" s="22" t="s">
        <v>62</v>
      </c>
      <c r="B23" s="22"/>
      <c r="C23" s="22"/>
      <c r="D23" s="22">
        <f t="shared" si="0"/>
        <v>0</v>
      </c>
      <c r="E23" s="53" t="s">
        <v>32</v>
      </c>
      <c r="F23" s="22"/>
    </row>
    <row r="24" ht="24.6" customHeight="1" spans="1:6">
      <c r="A24" s="22" t="s">
        <v>63</v>
      </c>
      <c r="B24" s="22">
        <v>1304</v>
      </c>
      <c r="C24" s="22">
        <v>907</v>
      </c>
      <c r="D24" s="22">
        <f t="shared" si="0"/>
        <v>397</v>
      </c>
      <c r="E24" s="54">
        <f>D24/C24</f>
        <v>0.437706725468578</v>
      </c>
      <c r="F24" s="22"/>
    </row>
    <row r="25" ht="24.6" customHeight="1" spans="1:6">
      <c r="A25" s="22" t="s">
        <v>64</v>
      </c>
      <c r="B25" s="22"/>
      <c r="C25" s="22"/>
      <c r="D25" s="22">
        <f t="shared" si="0"/>
        <v>0</v>
      </c>
      <c r="E25" s="53" t="s">
        <v>32</v>
      </c>
      <c r="F25" s="22"/>
    </row>
    <row r="26" ht="24.6" customHeight="1" spans="1:6">
      <c r="A26" s="22" t="s">
        <v>65</v>
      </c>
      <c r="B26" s="22"/>
      <c r="C26" s="22"/>
      <c r="D26" s="22">
        <f t="shared" si="0"/>
        <v>0</v>
      </c>
      <c r="E26" s="53" t="s">
        <v>32</v>
      </c>
      <c r="F26" s="22"/>
    </row>
    <row r="27" s="2" customFormat="1" ht="30.9" customHeight="1" spans="1:6">
      <c r="A27" s="21" t="s">
        <v>66</v>
      </c>
      <c r="B27" s="22">
        <f>SUM(B4:B26)</f>
        <v>181350</v>
      </c>
      <c r="C27" s="22">
        <f>SUM(C4:C26)</f>
        <v>132630</v>
      </c>
      <c r="D27" s="22">
        <f t="shared" si="0"/>
        <v>48720</v>
      </c>
      <c r="E27" s="54">
        <f>D27/C27</f>
        <v>0.367337706401267</v>
      </c>
      <c r="F27" s="12"/>
    </row>
  </sheetData>
  <mergeCells count="1">
    <mergeCell ref="A1:F1"/>
  </mergeCells>
  <pageMargins left="0.618055555555556" right="0.35" top="0.940277777777778" bottom="1.01944444444444" header="0.511805555555556" footer="0.511805555555556"/>
  <pageSetup paperSize="9" scale="92" firstPageNumber="12" orientation="portrait" useFirstPageNumber="1" horizontalDpi="600" verticalDpi="600"/>
  <headerFooter alignWithMargins="0" scaleWithDoc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zoomScaleSheetLayoutView="100" workbookViewId="0">
      <selection activeCell="H6" sqref="H6"/>
    </sheetView>
  </sheetViews>
  <sheetFormatPr defaultColWidth="7.83333333333333" defaultRowHeight="15.6" outlineLevelCol="4"/>
  <cols>
    <col min="1" max="1" width="32.7583333333333" style="70" customWidth="1"/>
    <col min="2" max="2" width="21.7166666666667" style="70" customWidth="1"/>
    <col min="3" max="3" width="20.025" style="71" customWidth="1"/>
    <col min="4" max="4" width="19.125" style="51" customWidth="1"/>
    <col min="5" max="5" width="19.125" style="70" customWidth="1"/>
    <col min="6" max="16384" width="7.83333333333333" style="2"/>
  </cols>
  <sheetData>
    <row r="1" s="2" customFormat="1" ht="66.75" customHeight="1" spans="1:5">
      <c r="A1" s="72" t="s">
        <v>67</v>
      </c>
      <c r="B1" s="72"/>
      <c r="C1" s="72"/>
      <c r="D1" s="73"/>
      <c r="E1" s="72"/>
    </row>
    <row r="2" s="2" customFormat="1" ht="24" customHeight="1" spans="1:5">
      <c r="A2" s="70"/>
      <c r="B2" s="74"/>
      <c r="C2" s="75"/>
      <c r="D2" s="76" t="s">
        <v>1</v>
      </c>
      <c r="E2" s="77"/>
    </row>
    <row r="3" s="68" customFormat="1" ht="78.75" customHeight="1" spans="1:5">
      <c r="A3" s="78" t="s">
        <v>2</v>
      </c>
      <c r="B3" s="78" t="s">
        <v>3</v>
      </c>
      <c r="C3" s="78" t="s">
        <v>68</v>
      </c>
      <c r="D3" s="79" t="s">
        <v>69</v>
      </c>
      <c r="E3" s="80" t="s">
        <v>6</v>
      </c>
    </row>
    <row r="4" s="2" customFormat="1" ht="50" customHeight="1" spans="1:5">
      <c r="A4" s="81" t="s">
        <v>7</v>
      </c>
      <c r="B4" s="82">
        <f>SUM(B5:B6)</f>
        <v>124476</v>
      </c>
      <c r="C4" s="82">
        <v>128966</v>
      </c>
      <c r="D4" s="83">
        <f t="shared" ref="D4:D8" si="0">(C4-B4)/B4</f>
        <v>0.0360712105144767</v>
      </c>
      <c r="E4" s="82"/>
    </row>
    <row r="5" s="2" customFormat="1" ht="50" customHeight="1" spans="1:5">
      <c r="A5" s="81" t="s">
        <v>8</v>
      </c>
      <c r="B5" s="82">
        <v>116163</v>
      </c>
      <c r="C5" s="82">
        <f>C4-C6</f>
        <v>120913</v>
      </c>
      <c r="D5" s="83">
        <f t="shared" si="0"/>
        <v>0.0408908172137428</v>
      </c>
      <c r="E5" s="82"/>
    </row>
    <row r="6" s="69" customFormat="1" ht="50" customHeight="1" spans="1:5">
      <c r="A6" s="81" t="s">
        <v>9</v>
      </c>
      <c r="B6" s="82">
        <v>8313</v>
      </c>
      <c r="C6" s="84">
        <v>8053</v>
      </c>
      <c r="D6" s="83">
        <f t="shared" si="0"/>
        <v>-0.0312763142066643</v>
      </c>
      <c r="E6" s="85"/>
    </row>
    <row r="7" s="2" customFormat="1" ht="45" hidden="1" customHeight="1" spans="1:5">
      <c r="A7" s="86" t="s">
        <v>10</v>
      </c>
      <c r="B7" s="82"/>
      <c r="C7" s="84"/>
      <c r="D7" s="83" t="e">
        <f t="shared" si="0"/>
        <v>#DIV/0!</v>
      </c>
      <c r="E7" s="87"/>
    </row>
    <row r="8" s="2" customFormat="1" ht="45" customHeight="1" spans="1:5">
      <c r="A8" s="88" t="s">
        <v>11</v>
      </c>
      <c r="B8" s="82">
        <v>30413</v>
      </c>
      <c r="C8" s="84">
        <v>31935</v>
      </c>
      <c r="D8" s="83">
        <f t="shared" si="0"/>
        <v>0.050044388912636</v>
      </c>
      <c r="E8" s="89"/>
    </row>
    <row r="10" spans="3:5">
      <c r="C10" s="51"/>
      <c r="D10" s="70"/>
      <c r="E10" s="2"/>
    </row>
    <row r="11" spans="3:5">
      <c r="C11" s="51"/>
      <c r="D11" s="70"/>
      <c r="E11" s="2"/>
    </row>
  </sheetData>
  <mergeCells count="2">
    <mergeCell ref="A1:E1"/>
    <mergeCell ref="D2:E2"/>
  </mergeCells>
  <printOptions horizontalCentered="1"/>
  <pageMargins left="0.751388888888889" right="0.751388888888889" top="1" bottom="1" header="0.511805555555556" footer="0.511805555555556"/>
  <pageSetup paperSize="9" firstPageNumber="13" orientation="landscape" useFirstPageNumber="1" horizontalDpi="600" vertic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Zeros="0" view="pageBreakPreview" zoomScaleNormal="100" zoomScaleSheetLayoutView="100" topLeftCell="A9" workbookViewId="0">
      <selection activeCell="G20" sqref="G20"/>
    </sheetView>
  </sheetViews>
  <sheetFormatPr defaultColWidth="8.7" defaultRowHeight="24.9" customHeight="1" outlineLevelCol="5"/>
  <cols>
    <col min="1" max="1" width="22.1" style="8" customWidth="1"/>
    <col min="2" max="4" width="9.7" style="8" customWidth="1"/>
    <col min="5" max="5" width="9.7" style="51" customWidth="1"/>
    <col min="6" max="6" width="19.9" style="8" customWidth="1"/>
    <col min="7" max="7" width="12.8" style="2"/>
    <col min="8" max="16384" width="8.7" style="2"/>
  </cols>
  <sheetData>
    <row r="1" ht="72.9" customHeight="1" spans="1:6">
      <c r="A1" s="57" t="s">
        <v>70</v>
      </c>
      <c r="B1" s="58"/>
      <c r="C1" s="57"/>
      <c r="D1" s="58"/>
      <c r="E1" s="59"/>
      <c r="F1" s="57"/>
    </row>
    <row r="2" ht="15.6" spans="2:6">
      <c r="B2" s="60"/>
      <c r="D2" s="60"/>
      <c r="F2" s="9" t="s">
        <v>13</v>
      </c>
    </row>
    <row r="3" s="5" customFormat="1" ht="33.9" customHeight="1" spans="1:6">
      <c r="A3" s="61" t="s">
        <v>14</v>
      </c>
      <c r="B3" s="62" t="s">
        <v>71</v>
      </c>
      <c r="C3" s="63" t="s">
        <v>16</v>
      </c>
      <c r="D3" s="62" t="s">
        <v>17</v>
      </c>
      <c r="E3" s="64" t="s">
        <v>18</v>
      </c>
      <c r="F3" s="61" t="s">
        <v>6</v>
      </c>
    </row>
    <row r="4" ht="34" customHeight="1" spans="1:6">
      <c r="A4" s="65" t="s">
        <v>19</v>
      </c>
      <c r="B4" s="66">
        <f>B5+B18</f>
        <v>31935</v>
      </c>
      <c r="C4" s="66">
        <f>C5+C18</f>
        <v>30413</v>
      </c>
      <c r="D4" s="66">
        <f t="shared" ref="D4:D24" si="0">B4-C4</f>
        <v>1522</v>
      </c>
      <c r="E4" s="54">
        <f t="shared" ref="E4:E21" si="1">D4/C4</f>
        <v>0.050044388912636</v>
      </c>
      <c r="F4" s="23"/>
    </row>
    <row r="5" customHeight="1" spans="1:6">
      <c r="A5" s="22" t="s">
        <v>20</v>
      </c>
      <c r="B5" s="66">
        <f>SUM(B6:B17)</f>
        <v>23435</v>
      </c>
      <c r="C5" s="22">
        <f>SUM(C6:C17)</f>
        <v>21679</v>
      </c>
      <c r="D5" s="66">
        <f t="shared" si="0"/>
        <v>1756</v>
      </c>
      <c r="E5" s="54">
        <f t="shared" si="1"/>
        <v>0.0810000461275889</v>
      </c>
      <c r="F5" s="22"/>
    </row>
    <row r="6" customHeight="1" spans="1:6">
      <c r="A6" s="22" t="s">
        <v>21</v>
      </c>
      <c r="B6" s="66">
        <v>5485</v>
      </c>
      <c r="C6" s="22">
        <v>5408</v>
      </c>
      <c r="D6" s="66">
        <f t="shared" si="0"/>
        <v>77</v>
      </c>
      <c r="E6" s="54">
        <f t="shared" si="1"/>
        <v>0.0142381656804734</v>
      </c>
      <c r="F6" s="22"/>
    </row>
    <row r="7" customHeight="1" spans="1:6">
      <c r="A7" s="22" t="s">
        <v>23</v>
      </c>
      <c r="B7" s="66">
        <v>960</v>
      </c>
      <c r="C7" s="22">
        <v>1000</v>
      </c>
      <c r="D7" s="66">
        <f t="shared" si="0"/>
        <v>-40</v>
      </c>
      <c r="E7" s="54">
        <f t="shared" si="1"/>
        <v>-0.04</v>
      </c>
      <c r="F7" s="22"/>
    </row>
    <row r="8" customHeight="1" spans="1:6">
      <c r="A8" s="22" t="s">
        <v>24</v>
      </c>
      <c r="B8" s="66">
        <v>632</v>
      </c>
      <c r="C8" s="22">
        <v>599</v>
      </c>
      <c r="D8" s="66">
        <f t="shared" si="0"/>
        <v>33</v>
      </c>
      <c r="E8" s="54">
        <f t="shared" si="1"/>
        <v>0.0550918196994992</v>
      </c>
      <c r="F8" s="22"/>
    </row>
    <row r="9" customHeight="1" spans="1:6">
      <c r="A9" s="22" t="s">
        <v>25</v>
      </c>
      <c r="B9" s="66">
        <v>650</v>
      </c>
      <c r="C9" s="22">
        <v>641</v>
      </c>
      <c r="D9" s="66">
        <f t="shared" si="0"/>
        <v>9</v>
      </c>
      <c r="E9" s="54">
        <f t="shared" si="1"/>
        <v>0.0140405616224649</v>
      </c>
      <c r="F9" s="22"/>
    </row>
    <row r="10" customHeight="1" spans="1:6">
      <c r="A10" s="22" t="s">
        <v>26</v>
      </c>
      <c r="B10" s="66">
        <v>1050</v>
      </c>
      <c r="C10" s="22">
        <v>1003</v>
      </c>
      <c r="D10" s="66">
        <f t="shared" si="0"/>
        <v>47</v>
      </c>
      <c r="E10" s="54">
        <f t="shared" si="1"/>
        <v>0.0468594217347956</v>
      </c>
      <c r="F10" s="22"/>
    </row>
    <row r="11" customHeight="1" spans="1:6">
      <c r="A11" s="22" t="s">
        <v>27</v>
      </c>
      <c r="B11" s="66">
        <v>580</v>
      </c>
      <c r="C11" s="22">
        <v>548</v>
      </c>
      <c r="D11" s="66">
        <f t="shared" si="0"/>
        <v>32</v>
      </c>
      <c r="E11" s="54">
        <f t="shared" si="1"/>
        <v>0.0583941605839416</v>
      </c>
      <c r="F11" s="22"/>
    </row>
    <row r="12" customHeight="1" spans="1:6">
      <c r="A12" s="22" t="s">
        <v>28</v>
      </c>
      <c r="B12" s="66">
        <v>410</v>
      </c>
      <c r="C12" s="22">
        <v>376</v>
      </c>
      <c r="D12" s="66">
        <f t="shared" si="0"/>
        <v>34</v>
      </c>
      <c r="E12" s="54">
        <f t="shared" si="1"/>
        <v>0.0904255319148936</v>
      </c>
      <c r="F12" s="22"/>
    </row>
    <row r="13" customHeight="1" spans="1:6">
      <c r="A13" s="22" t="s">
        <v>29</v>
      </c>
      <c r="B13" s="66">
        <v>2705</v>
      </c>
      <c r="C13" s="22">
        <v>2552</v>
      </c>
      <c r="D13" s="66">
        <f t="shared" si="0"/>
        <v>153</v>
      </c>
      <c r="E13" s="54">
        <f t="shared" si="1"/>
        <v>0.0599529780564263</v>
      </c>
      <c r="F13" s="22"/>
    </row>
    <row r="14" customHeight="1" spans="1:6">
      <c r="A14" s="22" t="s">
        <v>30</v>
      </c>
      <c r="B14" s="66">
        <v>7560</v>
      </c>
      <c r="C14" s="22">
        <v>6945</v>
      </c>
      <c r="D14" s="66">
        <f t="shared" si="0"/>
        <v>615</v>
      </c>
      <c r="E14" s="54">
        <f t="shared" si="1"/>
        <v>0.0885529157667387</v>
      </c>
      <c r="F14" s="22"/>
    </row>
    <row r="15" customHeight="1" spans="1:6">
      <c r="A15" s="22" t="s">
        <v>31</v>
      </c>
      <c r="B15" s="66">
        <v>1</v>
      </c>
      <c r="C15" s="22">
        <v>1</v>
      </c>
      <c r="D15" s="66">
        <f t="shared" si="0"/>
        <v>0</v>
      </c>
      <c r="E15" s="54">
        <f t="shared" si="1"/>
        <v>0</v>
      </c>
      <c r="F15" s="22"/>
    </row>
    <row r="16" s="2" customFormat="1" customHeight="1" spans="1:6">
      <c r="A16" s="22" t="s">
        <v>33</v>
      </c>
      <c r="B16" s="66">
        <v>3349</v>
      </c>
      <c r="C16" s="22">
        <v>2555</v>
      </c>
      <c r="D16" s="66">
        <f t="shared" si="0"/>
        <v>794</v>
      </c>
      <c r="E16" s="54">
        <f t="shared" si="1"/>
        <v>0.310763209393346</v>
      </c>
      <c r="F16" s="22"/>
    </row>
    <row r="17" customHeight="1" spans="1:6">
      <c r="A17" s="22" t="s">
        <v>34</v>
      </c>
      <c r="B17" s="66">
        <v>53</v>
      </c>
      <c r="C17" s="22">
        <v>51</v>
      </c>
      <c r="D17" s="66">
        <f t="shared" si="0"/>
        <v>2</v>
      </c>
      <c r="E17" s="54">
        <f t="shared" si="1"/>
        <v>0.0392156862745098</v>
      </c>
      <c r="F17" s="22"/>
    </row>
    <row r="18" s="2" customFormat="1" customHeight="1" spans="1:6">
      <c r="A18" s="22" t="s">
        <v>35</v>
      </c>
      <c r="B18" s="66">
        <f>SUM(B19:B24)</f>
        <v>8500</v>
      </c>
      <c r="C18" s="22">
        <f>SUM(C19:C24)</f>
        <v>8734</v>
      </c>
      <c r="D18" s="66">
        <f t="shared" si="0"/>
        <v>-234</v>
      </c>
      <c r="E18" s="54">
        <f t="shared" si="1"/>
        <v>-0.0267918479505381</v>
      </c>
      <c r="F18" s="22"/>
    </row>
    <row r="19" customHeight="1" spans="1:6">
      <c r="A19" s="22" t="s">
        <v>36</v>
      </c>
      <c r="B19" s="66">
        <v>447</v>
      </c>
      <c r="C19" s="22">
        <v>421</v>
      </c>
      <c r="D19" s="66">
        <f t="shared" si="0"/>
        <v>26</v>
      </c>
      <c r="E19" s="54">
        <f t="shared" si="1"/>
        <v>0.0617577197149644</v>
      </c>
      <c r="F19" s="22"/>
    </row>
    <row r="20" customHeight="1" spans="1:6">
      <c r="A20" s="22" t="s">
        <v>37</v>
      </c>
      <c r="B20" s="66">
        <v>473</v>
      </c>
      <c r="C20" s="22">
        <v>450</v>
      </c>
      <c r="D20" s="66">
        <f t="shared" si="0"/>
        <v>23</v>
      </c>
      <c r="E20" s="54">
        <f t="shared" si="1"/>
        <v>0.0511111111111111</v>
      </c>
      <c r="F20" s="22"/>
    </row>
    <row r="21" customHeight="1" spans="1:6">
      <c r="A21" s="22" t="s">
        <v>38</v>
      </c>
      <c r="B21" s="66">
        <v>331</v>
      </c>
      <c r="C21" s="22">
        <v>316</v>
      </c>
      <c r="D21" s="66">
        <f t="shared" si="0"/>
        <v>15</v>
      </c>
      <c r="E21" s="54">
        <f t="shared" si="1"/>
        <v>0.0474683544303798</v>
      </c>
      <c r="F21" s="22"/>
    </row>
    <row r="22" customHeight="1" spans="1:6">
      <c r="A22" s="22" t="s">
        <v>39</v>
      </c>
      <c r="B22" s="66"/>
      <c r="C22" s="22"/>
      <c r="D22" s="66">
        <f t="shared" si="0"/>
        <v>0</v>
      </c>
      <c r="E22" s="53" t="s">
        <v>32</v>
      </c>
      <c r="F22" s="22"/>
    </row>
    <row r="23" customHeight="1" spans="1:6">
      <c r="A23" s="22" t="s">
        <v>40</v>
      </c>
      <c r="B23" s="66">
        <v>7249</v>
      </c>
      <c r="C23" s="67">
        <v>7547</v>
      </c>
      <c r="D23" s="66">
        <f t="shared" si="0"/>
        <v>-298</v>
      </c>
      <c r="E23" s="54">
        <f>D23/C23</f>
        <v>-0.0394858884324897</v>
      </c>
      <c r="F23" s="22"/>
    </row>
    <row r="24" customHeight="1" spans="1:6">
      <c r="A24" s="22" t="s">
        <v>41</v>
      </c>
      <c r="B24" s="66"/>
      <c r="C24" s="67"/>
      <c r="D24" s="66">
        <f t="shared" si="0"/>
        <v>0</v>
      </c>
      <c r="E24" s="53" t="s">
        <v>32</v>
      </c>
      <c r="F24" s="22"/>
    </row>
  </sheetData>
  <mergeCells count="1">
    <mergeCell ref="A1:F1"/>
  </mergeCells>
  <pageMargins left="0.590277777777778" right="0.590277777777778" top="1.29861111111111" bottom="0.239583333333333" header="0.511805555555556" footer="0.511805555555556"/>
  <pageSetup paperSize="9" firstPageNumber="14" orientation="portrait" useFirstPageNumber="1" horizontalDpi="600" verticalDpi="600"/>
  <headerFooter alignWithMargins="0" scaleWithDoc="0">
    <oddFooter>&amp;C 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Zeros="0" view="pageBreakPreview" zoomScale="90" zoomScaleNormal="100" zoomScaleSheetLayoutView="90" workbookViewId="0">
      <selection activeCell="A1" sqref="$A1:$XFD1"/>
    </sheetView>
  </sheetViews>
  <sheetFormatPr defaultColWidth="8.7" defaultRowHeight="24.9" customHeight="1" outlineLevelCol="5"/>
  <cols>
    <col min="1" max="1" width="29.6" style="8" customWidth="1"/>
    <col min="2" max="4" width="10.7" style="8" customWidth="1"/>
    <col min="5" max="5" width="10.7" style="51" customWidth="1"/>
    <col min="6" max="6" width="17.9" style="8" customWidth="1"/>
    <col min="7" max="16373" width="8.7" style="2"/>
  </cols>
  <sheetData>
    <row r="1" ht="54.9" customHeight="1" spans="1:6">
      <c r="A1" s="20" t="s">
        <v>72</v>
      </c>
      <c r="B1" s="20"/>
      <c r="C1" s="20"/>
      <c r="D1" s="20"/>
      <c r="E1" s="52"/>
      <c r="F1" s="20"/>
    </row>
    <row r="2" ht="21.9" customHeight="1" spans="6:6">
      <c r="F2" s="9" t="s">
        <v>13</v>
      </c>
    </row>
    <row r="3" s="4" customFormat="1" ht="33.9" customHeight="1" spans="1:6">
      <c r="A3" s="21" t="s">
        <v>14</v>
      </c>
      <c r="B3" s="21" t="s">
        <v>73</v>
      </c>
      <c r="C3" s="21" t="s">
        <v>16</v>
      </c>
      <c r="D3" s="21" t="s">
        <v>17</v>
      </c>
      <c r="E3" s="53" t="s">
        <v>18</v>
      </c>
      <c r="F3" s="21" t="s">
        <v>6</v>
      </c>
    </row>
    <row r="4" customHeight="1" spans="1:6">
      <c r="A4" s="22" t="s">
        <v>43</v>
      </c>
      <c r="B4" s="22">
        <v>21194</v>
      </c>
      <c r="C4" s="22">
        <v>16426</v>
      </c>
      <c r="D4" s="22">
        <f t="shared" ref="D4:D28" si="0">B4-C4</f>
        <v>4768</v>
      </c>
      <c r="E4" s="54">
        <f t="shared" ref="E4:E15" si="1">D4/C4</f>
        <v>0.290271520759771</v>
      </c>
      <c r="F4" s="55"/>
    </row>
    <row r="5" customHeight="1" spans="1:6">
      <c r="A5" s="22" t="s">
        <v>44</v>
      </c>
      <c r="B5" s="22">
        <v>254</v>
      </c>
      <c r="C5" s="22">
        <v>254</v>
      </c>
      <c r="D5" s="22">
        <f t="shared" si="0"/>
        <v>0</v>
      </c>
      <c r="E5" s="53" t="s">
        <v>32</v>
      </c>
      <c r="F5" s="22"/>
    </row>
    <row r="6" s="2" customFormat="1" customHeight="1" spans="1:6">
      <c r="A6" s="22" t="s">
        <v>45</v>
      </c>
      <c r="B6" s="22">
        <v>746</v>
      </c>
      <c r="C6" s="22">
        <v>1181</v>
      </c>
      <c r="D6" s="22">
        <f t="shared" si="0"/>
        <v>-435</v>
      </c>
      <c r="E6" s="54">
        <f t="shared" si="1"/>
        <v>-0.368331922099915</v>
      </c>
      <c r="F6" s="56" t="s">
        <v>74</v>
      </c>
    </row>
    <row r="7" s="2" customFormat="1" ht="50" customHeight="1" spans="1:6">
      <c r="A7" s="22" t="s">
        <v>46</v>
      </c>
      <c r="B7" s="22">
        <v>13847</v>
      </c>
      <c r="C7" s="22">
        <v>16531</v>
      </c>
      <c r="D7" s="22">
        <f t="shared" si="0"/>
        <v>-2684</v>
      </c>
      <c r="E7" s="54">
        <f t="shared" si="1"/>
        <v>-0.162361623616236</v>
      </c>
      <c r="F7" s="56" t="s">
        <v>75</v>
      </c>
    </row>
    <row r="8" s="2" customFormat="1" customHeight="1" spans="1:6">
      <c r="A8" s="22" t="s">
        <v>47</v>
      </c>
      <c r="B8" s="22">
        <v>1885</v>
      </c>
      <c r="C8" s="22">
        <f>1213+366+14</f>
        <v>1593</v>
      </c>
      <c r="D8" s="22">
        <f t="shared" si="0"/>
        <v>292</v>
      </c>
      <c r="E8" s="54">
        <f t="shared" si="1"/>
        <v>0.18330194601381</v>
      </c>
      <c r="F8" s="22"/>
    </row>
    <row r="9" customHeight="1" spans="1:6">
      <c r="A9" s="22" t="s">
        <v>48</v>
      </c>
      <c r="B9" s="22">
        <v>198</v>
      </c>
      <c r="C9" s="22">
        <f>78+6</f>
        <v>84</v>
      </c>
      <c r="D9" s="22">
        <f t="shared" si="0"/>
        <v>114</v>
      </c>
      <c r="E9" s="54">
        <f t="shared" si="1"/>
        <v>1.35714285714286</v>
      </c>
      <c r="F9" s="23"/>
    </row>
    <row r="10" customHeight="1" spans="1:6">
      <c r="A10" s="22" t="s">
        <v>49</v>
      </c>
      <c r="B10" s="22">
        <v>16535</v>
      </c>
      <c r="C10" s="22">
        <f>15500+419</f>
        <v>15919</v>
      </c>
      <c r="D10" s="22">
        <f t="shared" si="0"/>
        <v>616</v>
      </c>
      <c r="E10" s="54">
        <f t="shared" si="1"/>
        <v>0.0386958979835417</v>
      </c>
      <c r="F10" s="55"/>
    </row>
    <row r="11" customHeight="1" spans="1:6">
      <c r="A11" s="22" t="s">
        <v>50</v>
      </c>
      <c r="B11" s="22">
        <v>9067</v>
      </c>
      <c r="C11" s="22">
        <f>7367+30</f>
        <v>7397</v>
      </c>
      <c r="D11" s="22">
        <f t="shared" si="0"/>
        <v>1670</v>
      </c>
      <c r="E11" s="54">
        <f t="shared" si="1"/>
        <v>0.225767202920103</v>
      </c>
      <c r="F11" s="22"/>
    </row>
    <row r="12" customHeight="1" spans="1:6">
      <c r="A12" s="22" t="s">
        <v>51</v>
      </c>
      <c r="B12" s="22">
        <v>160</v>
      </c>
      <c r="C12" s="22">
        <v>17</v>
      </c>
      <c r="D12" s="22">
        <f t="shared" si="0"/>
        <v>143</v>
      </c>
      <c r="E12" s="54">
        <f t="shared" si="1"/>
        <v>8.41176470588235</v>
      </c>
      <c r="F12" s="23"/>
    </row>
    <row r="13" customHeight="1" spans="1:6">
      <c r="A13" s="22" t="s">
        <v>52</v>
      </c>
      <c r="B13" s="22">
        <v>7167</v>
      </c>
      <c r="C13" s="22">
        <v>7250</v>
      </c>
      <c r="D13" s="22">
        <f t="shared" si="0"/>
        <v>-83</v>
      </c>
      <c r="E13" s="54">
        <f t="shared" si="1"/>
        <v>-0.011448275862069</v>
      </c>
      <c r="F13" s="23"/>
    </row>
    <row r="14" s="2" customFormat="1" ht="36" customHeight="1" spans="1:6">
      <c r="A14" s="22" t="s">
        <v>53</v>
      </c>
      <c r="B14" s="22">
        <v>6019</v>
      </c>
      <c r="C14" s="22">
        <v>6090</v>
      </c>
      <c r="D14" s="22">
        <f t="shared" si="0"/>
        <v>-71</v>
      </c>
      <c r="E14" s="54">
        <f t="shared" si="1"/>
        <v>-0.0116584564860427</v>
      </c>
      <c r="F14" s="56" t="s">
        <v>76</v>
      </c>
    </row>
    <row r="15" s="2" customFormat="1" customHeight="1" spans="1:6">
      <c r="A15" s="22" t="s">
        <v>54</v>
      </c>
      <c r="B15" s="22">
        <v>25</v>
      </c>
      <c r="C15" s="22">
        <f>47+200</f>
        <v>247</v>
      </c>
      <c r="D15" s="22">
        <f t="shared" si="0"/>
        <v>-222</v>
      </c>
      <c r="E15" s="54">
        <f t="shared" si="1"/>
        <v>-0.898785425101215</v>
      </c>
      <c r="F15" s="22"/>
    </row>
    <row r="16" customHeight="1" spans="1:6">
      <c r="A16" s="24" t="s">
        <v>55</v>
      </c>
      <c r="B16" s="22"/>
      <c r="C16" s="22"/>
      <c r="D16" s="22">
        <f t="shared" si="0"/>
        <v>0</v>
      </c>
      <c r="E16" s="53" t="s">
        <v>32</v>
      </c>
      <c r="F16" s="23"/>
    </row>
    <row r="17" s="2" customFormat="1" customHeight="1" spans="1:6">
      <c r="A17" s="22" t="s">
        <v>56</v>
      </c>
      <c r="B17" s="22">
        <v>500</v>
      </c>
      <c r="C17" s="22">
        <v>14</v>
      </c>
      <c r="D17" s="22">
        <f t="shared" si="0"/>
        <v>486</v>
      </c>
      <c r="E17" s="54">
        <f t="shared" ref="E17:E20" si="2">D17/C17</f>
        <v>34.7142857142857</v>
      </c>
      <c r="F17" s="23"/>
    </row>
    <row r="18" customHeight="1" spans="1:6">
      <c r="A18" s="22" t="s">
        <v>57</v>
      </c>
      <c r="B18" s="22">
        <v>13</v>
      </c>
      <c r="C18" s="22">
        <f>48-8</f>
        <v>40</v>
      </c>
      <c r="D18" s="22">
        <f t="shared" si="0"/>
        <v>-27</v>
      </c>
      <c r="E18" s="54">
        <f t="shared" si="2"/>
        <v>-0.675</v>
      </c>
      <c r="F18" s="23"/>
    </row>
    <row r="19" customHeight="1" spans="1:6">
      <c r="A19" s="22" t="s">
        <v>77</v>
      </c>
      <c r="B19" s="22">
        <v>200</v>
      </c>
      <c r="C19" s="22"/>
      <c r="D19" s="22">
        <f t="shared" si="0"/>
        <v>200</v>
      </c>
      <c r="E19" s="53" t="s">
        <v>32</v>
      </c>
      <c r="F19" s="23"/>
    </row>
    <row r="20" customHeight="1" spans="1:6">
      <c r="A20" s="22" t="s">
        <v>78</v>
      </c>
      <c r="B20" s="22">
        <v>5756</v>
      </c>
      <c r="C20" s="22">
        <v>5715</v>
      </c>
      <c r="D20" s="22">
        <f t="shared" si="0"/>
        <v>41</v>
      </c>
      <c r="E20" s="54">
        <f t="shared" si="2"/>
        <v>0.00717410323709536</v>
      </c>
      <c r="F20" s="22"/>
    </row>
    <row r="21" customHeight="1" spans="1:6">
      <c r="A21" s="22" t="s">
        <v>79</v>
      </c>
      <c r="B21" s="22"/>
      <c r="C21" s="22"/>
      <c r="D21" s="22">
        <f t="shared" si="0"/>
        <v>0</v>
      </c>
      <c r="E21" s="53" t="s">
        <v>32</v>
      </c>
      <c r="F21" s="22"/>
    </row>
    <row r="22" s="2" customFormat="1" customHeight="1" spans="1:6">
      <c r="A22" s="22" t="s">
        <v>80</v>
      </c>
      <c r="B22" s="22">
        <v>797</v>
      </c>
      <c r="C22" s="22">
        <f>612+13</f>
        <v>625</v>
      </c>
      <c r="D22" s="22">
        <f t="shared" si="0"/>
        <v>172</v>
      </c>
      <c r="E22" s="54">
        <f>IF(C22=0,"-",(B22-C22)/C22)</f>
        <v>0.2752</v>
      </c>
      <c r="F22" s="22"/>
    </row>
    <row r="23" customHeight="1" spans="1:6">
      <c r="A23" s="22" t="s">
        <v>81</v>
      </c>
      <c r="B23" s="22">
        <v>2664</v>
      </c>
      <c r="C23" s="22"/>
      <c r="D23" s="22">
        <f t="shared" si="0"/>
        <v>2664</v>
      </c>
      <c r="E23" s="53" t="s">
        <v>32</v>
      </c>
      <c r="F23" s="22"/>
    </row>
    <row r="24" customHeight="1" spans="1:6">
      <c r="A24" s="22" t="s">
        <v>82</v>
      </c>
      <c r="B24" s="22">
        <v>0</v>
      </c>
      <c r="C24" s="22"/>
      <c r="D24" s="22">
        <f t="shared" si="0"/>
        <v>0</v>
      </c>
      <c r="E24" s="53" t="s">
        <v>32</v>
      </c>
      <c r="F24" s="22"/>
    </row>
    <row r="25" customHeight="1" spans="1:6">
      <c r="A25" s="22" t="s">
        <v>83</v>
      </c>
      <c r="B25" s="25">
        <v>1759</v>
      </c>
      <c r="C25" s="22">
        <v>1304</v>
      </c>
      <c r="D25" s="22">
        <f t="shared" si="0"/>
        <v>455</v>
      </c>
      <c r="E25" s="53" t="s">
        <v>32</v>
      </c>
      <c r="F25" s="22"/>
    </row>
    <row r="26" customHeight="1" spans="1:6">
      <c r="A26" s="22" t="s">
        <v>84</v>
      </c>
      <c r="B26" s="22"/>
      <c r="C26" s="22"/>
      <c r="D26" s="22">
        <f t="shared" si="0"/>
        <v>0</v>
      </c>
      <c r="E26" s="53" t="s">
        <v>32</v>
      </c>
      <c r="F26" s="22"/>
    </row>
    <row r="27" customHeight="1" spans="1:6">
      <c r="A27" s="22" t="s">
        <v>85</v>
      </c>
      <c r="B27" s="22"/>
      <c r="C27" s="22"/>
      <c r="D27" s="22">
        <f t="shared" si="0"/>
        <v>0</v>
      </c>
      <c r="E27" s="53" t="s">
        <v>32</v>
      </c>
      <c r="F27" s="23"/>
    </row>
    <row r="28" ht="30.9" customHeight="1" spans="1:6">
      <c r="A28" s="21" t="s">
        <v>66</v>
      </c>
      <c r="B28" s="22">
        <f>SUM(B4:B27)</f>
        <v>88786</v>
      </c>
      <c r="C28" s="22">
        <f>SUM(C4:C27)</f>
        <v>80687</v>
      </c>
      <c r="D28" s="22">
        <f t="shared" si="0"/>
        <v>8099</v>
      </c>
      <c r="E28" s="54">
        <f>D28/C28</f>
        <v>0.100375525177538</v>
      </c>
      <c r="F28" s="22"/>
    </row>
  </sheetData>
  <autoFilter ref="A3:F28">
    <extLst/>
  </autoFilter>
  <mergeCells count="1">
    <mergeCell ref="A1:F1"/>
  </mergeCells>
  <pageMargins left="0.618055555555556" right="0.35" top="1" bottom="1" header="0.511805555555556" footer="0.511805555555556"/>
  <pageSetup paperSize="9" scale="95" firstPageNumber="17" orientation="portrait" useFirstPageNumber="1" horizontalDpi="600" verticalDpi="600"/>
  <headerFooter alignWithMargins="0" scaleWithDoc="0">
    <oddFooter>&amp;C 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18"/>
  <sheetViews>
    <sheetView showGridLines="0" showZeros="0" workbookViewId="0">
      <selection activeCell="A1" sqref="$A1:$XFD1048576"/>
    </sheetView>
  </sheetViews>
  <sheetFormatPr defaultColWidth="7.33333333333333" defaultRowHeight="15.6"/>
  <cols>
    <col min="1" max="3" width="5.33333333333333" style="29" customWidth="1"/>
    <col min="4" max="4" width="37.6" style="30" customWidth="1"/>
    <col min="5" max="5" width="21.0666666666667" style="31" customWidth="1"/>
    <col min="6" max="16381" width="7.33333333333333" style="30" customWidth="1"/>
  </cols>
  <sheetData>
    <row r="1" s="26" customFormat="1" ht="40" customHeight="1" spans="1:5">
      <c r="A1" s="32" t="s">
        <v>86</v>
      </c>
      <c r="B1" s="32"/>
      <c r="C1" s="32"/>
      <c r="D1" s="32"/>
      <c r="E1" s="33"/>
    </row>
    <row r="2" s="26" customFormat="1" ht="40" customHeight="1" spans="1:5">
      <c r="A2" s="32" t="s">
        <v>86</v>
      </c>
      <c r="B2" s="32"/>
      <c r="C2" s="32"/>
      <c r="D2" s="32"/>
      <c r="E2" s="33"/>
    </row>
    <row r="3" s="26" customFormat="1" ht="23.25" customHeight="1" spans="2:5">
      <c r="B3" s="34"/>
      <c r="C3" s="34"/>
      <c r="D3" s="35"/>
      <c r="E3" s="36" t="s">
        <v>13</v>
      </c>
    </row>
    <row r="4" s="27" customFormat="1" ht="21" customHeight="1" spans="1:256">
      <c r="A4" s="37" t="s">
        <v>87</v>
      </c>
      <c r="B4" s="38"/>
      <c r="C4" s="38"/>
      <c r="D4" s="37" t="s">
        <v>88</v>
      </c>
      <c r="E4" s="39" t="s">
        <v>89</v>
      </c>
      <c r="IT4" s="5"/>
      <c r="IU4" s="5"/>
      <c r="IV4" s="5"/>
    </row>
    <row r="5" s="27" customFormat="1" ht="25.5" customHeight="1" spans="1:256">
      <c r="A5" s="40" t="s">
        <v>90</v>
      </c>
      <c r="B5" s="41" t="s">
        <v>91</v>
      </c>
      <c r="C5" s="41" t="s">
        <v>92</v>
      </c>
      <c r="D5" s="42"/>
      <c r="E5" s="39"/>
      <c r="IT5" s="5"/>
      <c r="IU5" s="5"/>
      <c r="IV5" s="5"/>
    </row>
    <row r="6" s="28" customFormat="1" ht="21" customHeight="1" spans="1:16381">
      <c r="A6" s="43"/>
      <c r="B6" s="43"/>
      <c r="C6" s="43"/>
      <c r="D6" s="44" t="s">
        <v>93</v>
      </c>
      <c r="E6" s="45">
        <v>88786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</row>
    <row r="7" ht="21" customHeight="1" spans="1:5">
      <c r="A7" s="47" t="s">
        <v>94</v>
      </c>
      <c r="B7" s="48"/>
      <c r="C7" s="48"/>
      <c r="D7" s="49" t="s">
        <v>95</v>
      </c>
      <c r="E7" s="50">
        <v>21194.33</v>
      </c>
    </row>
    <row r="8" ht="21" customHeight="1" spans="1:5">
      <c r="A8" s="47"/>
      <c r="B8" s="48" t="s">
        <v>96</v>
      </c>
      <c r="C8" s="48"/>
      <c r="D8" s="49" t="s">
        <v>97</v>
      </c>
      <c r="E8" s="50">
        <v>584.46</v>
      </c>
    </row>
    <row r="9" ht="21" customHeight="1" spans="1:5">
      <c r="A9" s="47"/>
      <c r="B9" s="48"/>
      <c r="C9" s="48" t="s">
        <v>96</v>
      </c>
      <c r="D9" s="49" t="s">
        <v>98</v>
      </c>
      <c r="E9" s="50">
        <v>364.54</v>
      </c>
    </row>
    <row r="10" ht="21" customHeight="1" spans="1:5">
      <c r="A10" s="47"/>
      <c r="B10" s="48"/>
      <c r="C10" s="48" t="s">
        <v>99</v>
      </c>
      <c r="D10" s="49" t="s">
        <v>100</v>
      </c>
      <c r="E10" s="50">
        <v>81</v>
      </c>
    </row>
    <row r="11" ht="21" customHeight="1" spans="1:5">
      <c r="A11" s="47"/>
      <c r="B11" s="48"/>
      <c r="C11" s="48" t="s">
        <v>101</v>
      </c>
      <c r="D11" s="49" t="s">
        <v>102</v>
      </c>
      <c r="E11" s="50">
        <v>105</v>
      </c>
    </row>
    <row r="12" ht="21" customHeight="1" spans="1:5">
      <c r="A12" s="47"/>
      <c r="B12" s="48"/>
      <c r="C12" s="48" t="s">
        <v>103</v>
      </c>
      <c r="D12" s="49" t="s">
        <v>104</v>
      </c>
      <c r="E12" s="50">
        <v>5</v>
      </c>
    </row>
    <row r="13" ht="21" customHeight="1" spans="1:5">
      <c r="A13" s="47"/>
      <c r="B13" s="48"/>
      <c r="C13" s="48" t="s">
        <v>105</v>
      </c>
      <c r="D13" s="49" t="s">
        <v>106</v>
      </c>
      <c r="E13" s="50">
        <v>20.92</v>
      </c>
    </row>
    <row r="14" ht="21" customHeight="1" spans="1:5">
      <c r="A14" s="47"/>
      <c r="B14" s="48"/>
      <c r="C14" s="48" t="s">
        <v>107</v>
      </c>
      <c r="D14" s="49" t="s">
        <v>108</v>
      </c>
      <c r="E14" s="50">
        <v>8</v>
      </c>
    </row>
    <row r="15" ht="21" customHeight="1" spans="1:5">
      <c r="A15" s="47"/>
      <c r="B15" s="48" t="s">
        <v>99</v>
      </c>
      <c r="C15" s="48"/>
      <c r="D15" s="49" t="s">
        <v>109</v>
      </c>
      <c r="E15" s="50">
        <v>391.65</v>
      </c>
    </row>
    <row r="16" ht="21" customHeight="1" spans="1:5">
      <c r="A16" s="47"/>
      <c r="B16" s="48"/>
      <c r="C16" s="48" t="s">
        <v>96</v>
      </c>
      <c r="D16" s="49" t="s">
        <v>110</v>
      </c>
      <c r="E16" s="50">
        <v>264.61</v>
      </c>
    </row>
    <row r="17" ht="21" customHeight="1" spans="1:5">
      <c r="A17" s="47"/>
      <c r="B17" s="48"/>
      <c r="C17" s="48" t="s">
        <v>99</v>
      </c>
      <c r="D17" s="49" t="s">
        <v>111</v>
      </c>
      <c r="E17" s="50">
        <v>38.7</v>
      </c>
    </row>
    <row r="18" ht="21" customHeight="1" spans="1:5">
      <c r="A18" s="47"/>
      <c r="B18" s="48"/>
      <c r="C18" s="48" t="s">
        <v>101</v>
      </c>
      <c r="D18" s="49" t="s">
        <v>112</v>
      </c>
      <c r="E18" s="50">
        <v>70.66</v>
      </c>
    </row>
    <row r="19" ht="21" customHeight="1" spans="1:5">
      <c r="A19" s="47"/>
      <c r="B19" s="48"/>
      <c r="C19" s="48" t="s">
        <v>113</v>
      </c>
      <c r="D19" s="49" t="s">
        <v>114</v>
      </c>
      <c r="E19" s="50">
        <v>10.68</v>
      </c>
    </row>
    <row r="20" ht="21" customHeight="1" spans="1:5">
      <c r="A20" s="47"/>
      <c r="B20" s="48"/>
      <c r="C20" s="48" t="s">
        <v>107</v>
      </c>
      <c r="D20" s="49" t="s">
        <v>115</v>
      </c>
      <c r="E20" s="50">
        <v>7</v>
      </c>
    </row>
    <row r="21" ht="21" customHeight="1" spans="1:5">
      <c r="A21" s="47"/>
      <c r="B21" s="48" t="s">
        <v>116</v>
      </c>
      <c r="C21" s="48"/>
      <c r="D21" s="49" t="s">
        <v>117</v>
      </c>
      <c r="E21" s="50">
        <v>5913.91</v>
      </c>
    </row>
    <row r="22" ht="21" customHeight="1" spans="1:5">
      <c r="A22" s="47"/>
      <c r="B22" s="48"/>
      <c r="C22" s="48" t="s">
        <v>96</v>
      </c>
      <c r="D22" s="49" t="s">
        <v>118</v>
      </c>
      <c r="E22" s="50">
        <v>4066.29</v>
      </c>
    </row>
    <row r="23" ht="21" customHeight="1" spans="1:5">
      <c r="A23" s="47"/>
      <c r="B23" s="48"/>
      <c r="C23" s="48" t="s">
        <v>99</v>
      </c>
      <c r="D23" s="49" t="s">
        <v>119</v>
      </c>
      <c r="E23" s="50">
        <v>288.5</v>
      </c>
    </row>
    <row r="24" ht="21" customHeight="1" spans="1:5">
      <c r="A24" s="47"/>
      <c r="B24" s="48"/>
      <c r="C24" s="48" t="s">
        <v>116</v>
      </c>
      <c r="D24" s="49" t="s">
        <v>120</v>
      </c>
      <c r="E24" s="50">
        <v>759.42</v>
      </c>
    </row>
    <row r="25" ht="21" customHeight="1" spans="1:5">
      <c r="A25" s="47"/>
      <c r="B25" s="48"/>
      <c r="C25" s="48" t="s">
        <v>105</v>
      </c>
      <c r="D25" s="49" t="s">
        <v>121</v>
      </c>
      <c r="E25" s="50">
        <v>226.4</v>
      </c>
    </row>
    <row r="26" ht="21" customHeight="1" spans="1:5">
      <c r="A26" s="47"/>
      <c r="B26" s="48"/>
      <c r="C26" s="48" t="s">
        <v>122</v>
      </c>
      <c r="D26" s="49" t="s">
        <v>123</v>
      </c>
      <c r="E26" s="50">
        <v>52.3</v>
      </c>
    </row>
    <row r="27" ht="21" customHeight="1" spans="1:5">
      <c r="A27" s="47"/>
      <c r="B27" s="48"/>
      <c r="C27" s="48" t="s">
        <v>107</v>
      </c>
      <c r="D27" s="49" t="s">
        <v>124</v>
      </c>
      <c r="E27" s="50">
        <v>521</v>
      </c>
    </row>
    <row r="28" ht="21" customHeight="1" spans="1:5">
      <c r="A28" s="47"/>
      <c r="B28" s="48" t="s">
        <v>101</v>
      </c>
      <c r="C28" s="48"/>
      <c r="D28" s="49" t="s">
        <v>125</v>
      </c>
      <c r="E28" s="50">
        <v>203.49</v>
      </c>
    </row>
    <row r="29" ht="21" customHeight="1" spans="1:5">
      <c r="A29" s="47"/>
      <c r="B29" s="48"/>
      <c r="C29" s="48" t="s">
        <v>96</v>
      </c>
      <c r="D29" s="49" t="s">
        <v>118</v>
      </c>
      <c r="E29" s="50">
        <v>130.49</v>
      </c>
    </row>
    <row r="30" ht="21" customHeight="1" spans="1:5">
      <c r="A30" s="47"/>
      <c r="B30" s="48"/>
      <c r="C30" s="48" t="s">
        <v>107</v>
      </c>
      <c r="D30" s="49" t="s">
        <v>126</v>
      </c>
      <c r="E30" s="50">
        <v>73</v>
      </c>
    </row>
    <row r="31" ht="21" customHeight="1" spans="1:5">
      <c r="A31" s="47"/>
      <c r="B31" s="48" t="s">
        <v>113</v>
      </c>
      <c r="C31" s="48"/>
      <c r="D31" s="49" t="s">
        <v>127</v>
      </c>
      <c r="E31" s="50">
        <v>262.8</v>
      </c>
    </row>
    <row r="32" ht="21" customHeight="1" spans="1:5">
      <c r="A32" s="47"/>
      <c r="B32" s="48"/>
      <c r="C32" s="48" t="s">
        <v>96</v>
      </c>
      <c r="D32" s="49" t="s">
        <v>118</v>
      </c>
      <c r="E32" s="50">
        <v>106.22</v>
      </c>
    </row>
    <row r="33" ht="21" customHeight="1" spans="1:5">
      <c r="A33" s="47"/>
      <c r="B33" s="48"/>
      <c r="C33" s="48" t="s">
        <v>99</v>
      </c>
      <c r="D33" s="49" t="s">
        <v>119</v>
      </c>
      <c r="E33" s="50">
        <v>22.58</v>
      </c>
    </row>
    <row r="34" ht="21" customHeight="1" spans="1:5">
      <c r="A34" s="47"/>
      <c r="B34" s="48"/>
      <c r="C34" s="48" t="s">
        <v>113</v>
      </c>
      <c r="D34" s="49" t="s">
        <v>128</v>
      </c>
      <c r="E34" s="50">
        <v>34</v>
      </c>
    </row>
    <row r="35" ht="21" customHeight="1" spans="1:5">
      <c r="A35" s="47"/>
      <c r="B35" s="48"/>
      <c r="C35" s="48" t="s">
        <v>129</v>
      </c>
      <c r="D35" s="49" t="s">
        <v>130</v>
      </c>
      <c r="E35" s="50">
        <v>100</v>
      </c>
    </row>
    <row r="36" ht="21" customHeight="1" spans="1:5">
      <c r="A36" s="47"/>
      <c r="B36" s="48" t="s">
        <v>103</v>
      </c>
      <c r="C36" s="48"/>
      <c r="D36" s="49" t="s">
        <v>131</v>
      </c>
      <c r="E36" s="50">
        <v>951.06</v>
      </c>
    </row>
    <row r="37" ht="21" customHeight="1" spans="1:5">
      <c r="A37" s="47"/>
      <c r="B37" s="48"/>
      <c r="C37" s="48" t="s">
        <v>96</v>
      </c>
      <c r="D37" s="49" t="s">
        <v>118</v>
      </c>
      <c r="E37" s="50">
        <v>453.06</v>
      </c>
    </row>
    <row r="38" ht="21" customHeight="1" spans="1:5">
      <c r="A38" s="47"/>
      <c r="B38" s="48"/>
      <c r="C38" s="48" t="s">
        <v>99</v>
      </c>
      <c r="D38" s="49" t="s">
        <v>119</v>
      </c>
      <c r="E38" s="50">
        <v>252</v>
      </c>
    </row>
    <row r="39" ht="21" customHeight="1" spans="1:5">
      <c r="A39" s="47"/>
      <c r="B39" s="48"/>
      <c r="C39" s="48" t="s">
        <v>129</v>
      </c>
      <c r="D39" s="49" t="s">
        <v>132</v>
      </c>
      <c r="E39" s="50">
        <v>38</v>
      </c>
    </row>
    <row r="40" ht="21" customHeight="1" spans="1:5">
      <c r="A40" s="47"/>
      <c r="B40" s="48"/>
      <c r="C40" s="48" t="s">
        <v>122</v>
      </c>
      <c r="D40" s="49" t="s">
        <v>123</v>
      </c>
      <c r="E40" s="50">
        <v>94</v>
      </c>
    </row>
    <row r="41" ht="21" customHeight="1" spans="1:5">
      <c r="A41" s="47"/>
      <c r="B41" s="48"/>
      <c r="C41" s="48" t="s">
        <v>107</v>
      </c>
      <c r="D41" s="49" t="s">
        <v>133</v>
      </c>
      <c r="E41" s="50">
        <v>114</v>
      </c>
    </row>
    <row r="42" ht="21" customHeight="1" spans="1:5">
      <c r="A42" s="47"/>
      <c r="B42" s="48" t="s">
        <v>129</v>
      </c>
      <c r="C42" s="48"/>
      <c r="D42" s="49" t="s">
        <v>134</v>
      </c>
      <c r="E42" s="50">
        <v>1000</v>
      </c>
    </row>
    <row r="43" ht="21" customHeight="1" spans="1:5">
      <c r="A43" s="47"/>
      <c r="B43" s="48"/>
      <c r="C43" s="48" t="s">
        <v>107</v>
      </c>
      <c r="D43" s="49" t="s">
        <v>135</v>
      </c>
      <c r="E43" s="50">
        <v>1000</v>
      </c>
    </row>
    <row r="44" ht="21" customHeight="1" spans="1:5">
      <c r="A44" s="47"/>
      <c r="B44" s="48" t="s">
        <v>105</v>
      </c>
      <c r="C44" s="48"/>
      <c r="D44" s="49" t="s">
        <v>136</v>
      </c>
      <c r="E44" s="50">
        <v>184.54</v>
      </c>
    </row>
    <row r="45" ht="21" customHeight="1" spans="1:5">
      <c r="A45" s="47"/>
      <c r="B45" s="48"/>
      <c r="C45" s="48" t="s">
        <v>96</v>
      </c>
      <c r="D45" s="49" t="s">
        <v>118</v>
      </c>
      <c r="E45" s="50">
        <v>119.54</v>
      </c>
    </row>
    <row r="46" ht="21" customHeight="1" spans="1:5">
      <c r="A46" s="47"/>
      <c r="B46" s="48"/>
      <c r="C46" s="48" t="s">
        <v>99</v>
      </c>
      <c r="D46" s="49" t="s">
        <v>119</v>
      </c>
      <c r="E46" s="50">
        <v>2</v>
      </c>
    </row>
    <row r="47" ht="21" customHeight="1" spans="1:5">
      <c r="A47" s="47"/>
      <c r="B47" s="48"/>
      <c r="C47" s="48" t="s">
        <v>101</v>
      </c>
      <c r="D47" s="49" t="s">
        <v>137</v>
      </c>
      <c r="E47" s="50">
        <v>22</v>
      </c>
    </row>
    <row r="48" ht="21" customHeight="1" spans="1:5">
      <c r="A48" s="47"/>
      <c r="B48" s="48"/>
      <c r="C48" s="48" t="s">
        <v>103</v>
      </c>
      <c r="D48" s="49" t="s">
        <v>132</v>
      </c>
      <c r="E48" s="50">
        <v>10</v>
      </c>
    </row>
    <row r="49" ht="21" customHeight="1" spans="1:5">
      <c r="A49" s="47"/>
      <c r="B49" s="48"/>
      <c r="C49" s="48" t="s">
        <v>107</v>
      </c>
      <c r="D49" s="49" t="s">
        <v>138</v>
      </c>
      <c r="E49" s="50">
        <v>31</v>
      </c>
    </row>
    <row r="50" ht="21" customHeight="1" spans="1:5">
      <c r="A50" s="47"/>
      <c r="B50" s="48" t="s">
        <v>139</v>
      </c>
      <c r="C50" s="48"/>
      <c r="D50" s="49" t="s">
        <v>140</v>
      </c>
      <c r="E50" s="50">
        <v>88.18</v>
      </c>
    </row>
    <row r="51" ht="21" customHeight="1" spans="1:5">
      <c r="A51" s="47"/>
      <c r="B51" s="48"/>
      <c r="C51" s="48" t="s">
        <v>96</v>
      </c>
      <c r="D51" s="49" t="s">
        <v>118</v>
      </c>
      <c r="E51" s="50">
        <v>73.18</v>
      </c>
    </row>
    <row r="52" ht="21" customHeight="1" spans="1:5">
      <c r="A52" s="47"/>
      <c r="B52" s="48"/>
      <c r="C52" s="48" t="s">
        <v>99</v>
      </c>
      <c r="D52" s="49" t="s">
        <v>119</v>
      </c>
      <c r="E52" s="50">
        <v>4.5</v>
      </c>
    </row>
    <row r="53" ht="21" customHeight="1" spans="1:5">
      <c r="A53" s="47"/>
      <c r="B53" s="48"/>
      <c r="C53" s="48" t="s">
        <v>107</v>
      </c>
      <c r="D53" s="49" t="s">
        <v>141</v>
      </c>
      <c r="E53" s="50">
        <v>10.5</v>
      </c>
    </row>
    <row r="54" ht="21" customHeight="1" spans="1:5">
      <c r="A54" s="47"/>
      <c r="B54" s="48" t="s">
        <v>142</v>
      </c>
      <c r="C54" s="48"/>
      <c r="D54" s="49" t="s">
        <v>143</v>
      </c>
      <c r="E54" s="50">
        <v>1202.96</v>
      </c>
    </row>
    <row r="55" ht="21" customHeight="1" spans="1:5">
      <c r="A55" s="47"/>
      <c r="B55" s="48"/>
      <c r="C55" s="48" t="s">
        <v>96</v>
      </c>
      <c r="D55" s="49" t="s">
        <v>118</v>
      </c>
      <c r="E55" s="50">
        <v>728.34</v>
      </c>
    </row>
    <row r="56" ht="21" customHeight="1" spans="1:5">
      <c r="A56" s="47"/>
      <c r="B56" s="48"/>
      <c r="C56" s="48" t="s">
        <v>99</v>
      </c>
      <c r="D56" s="49" t="s">
        <v>119</v>
      </c>
      <c r="E56" s="50">
        <v>332</v>
      </c>
    </row>
    <row r="57" ht="21" customHeight="1" spans="1:5">
      <c r="A57" s="47"/>
      <c r="B57" s="48"/>
      <c r="C57" s="48" t="s">
        <v>113</v>
      </c>
      <c r="D57" s="49" t="s">
        <v>144</v>
      </c>
      <c r="E57" s="50">
        <v>18</v>
      </c>
    </row>
    <row r="58" ht="21" customHeight="1" spans="1:5">
      <c r="A58" s="47"/>
      <c r="B58" s="48"/>
      <c r="C58" s="48" t="s">
        <v>107</v>
      </c>
      <c r="D58" s="49" t="s">
        <v>145</v>
      </c>
      <c r="E58" s="50">
        <v>124.62</v>
      </c>
    </row>
    <row r="59" ht="21" customHeight="1" spans="1:5">
      <c r="A59" s="47"/>
      <c r="B59" s="48" t="s">
        <v>146</v>
      </c>
      <c r="C59" s="48"/>
      <c r="D59" s="49" t="s">
        <v>147</v>
      </c>
      <c r="E59" s="50">
        <v>282.81</v>
      </c>
    </row>
    <row r="60" ht="21" customHeight="1" spans="1:5">
      <c r="A60" s="47"/>
      <c r="B60" s="48"/>
      <c r="C60" s="48" t="s">
        <v>96</v>
      </c>
      <c r="D60" s="49" t="s">
        <v>118</v>
      </c>
      <c r="E60" s="50">
        <v>97.81</v>
      </c>
    </row>
    <row r="61" ht="21" customHeight="1" spans="1:5">
      <c r="A61" s="47"/>
      <c r="B61" s="48"/>
      <c r="C61" s="48" t="s">
        <v>105</v>
      </c>
      <c r="D61" s="49" t="s">
        <v>148</v>
      </c>
      <c r="E61" s="50">
        <v>35</v>
      </c>
    </row>
    <row r="62" ht="21" customHeight="1" spans="1:5">
      <c r="A62" s="47"/>
      <c r="B62" s="48"/>
      <c r="C62" s="48" t="s">
        <v>107</v>
      </c>
      <c r="D62" s="49" t="s">
        <v>149</v>
      </c>
      <c r="E62" s="50">
        <v>150</v>
      </c>
    </row>
    <row r="63" ht="21" customHeight="1" spans="1:5">
      <c r="A63" s="47"/>
      <c r="B63" s="48" t="s">
        <v>150</v>
      </c>
      <c r="C63" s="48"/>
      <c r="D63" s="49" t="s">
        <v>151</v>
      </c>
      <c r="E63" s="50">
        <v>23</v>
      </c>
    </row>
    <row r="64" ht="21" customHeight="1" spans="1:5">
      <c r="A64" s="47"/>
      <c r="B64" s="48"/>
      <c r="C64" s="48" t="s">
        <v>96</v>
      </c>
      <c r="D64" s="49" t="s">
        <v>118</v>
      </c>
      <c r="E64" s="50">
        <v>8</v>
      </c>
    </row>
    <row r="65" ht="21" customHeight="1" spans="1:5">
      <c r="A65" s="47"/>
      <c r="B65" s="48"/>
      <c r="C65" s="48" t="s">
        <v>99</v>
      </c>
      <c r="D65" s="49" t="s">
        <v>119</v>
      </c>
      <c r="E65" s="50">
        <v>15</v>
      </c>
    </row>
    <row r="66" ht="21" customHeight="1" spans="1:5">
      <c r="A66" s="47"/>
      <c r="B66" s="48" t="s">
        <v>152</v>
      </c>
      <c r="C66" s="48"/>
      <c r="D66" s="49" t="s">
        <v>153</v>
      </c>
      <c r="E66" s="50">
        <v>80.79</v>
      </c>
    </row>
    <row r="67" ht="21" customHeight="1" spans="1:5">
      <c r="A67" s="47"/>
      <c r="B67" s="48"/>
      <c r="C67" s="48" t="s">
        <v>96</v>
      </c>
      <c r="D67" s="49" t="s">
        <v>118</v>
      </c>
      <c r="E67" s="50">
        <v>80.79</v>
      </c>
    </row>
    <row r="68" ht="21" customHeight="1" spans="1:5">
      <c r="A68" s="47"/>
      <c r="B68" s="48" t="s">
        <v>154</v>
      </c>
      <c r="C68" s="48"/>
      <c r="D68" s="49" t="s">
        <v>155</v>
      </c>
      <c r="E68" s="50">
        <v>182.23</v>
      </c>
    </row>
    <row r="69" ht="21" customHeight="1" spans="1:5">
      <c r="A69" s="47"/>
      <c r="B69" s="48"/>
      <c r="C69" s="48" t="s">
        <v>96</v>
      </c>
      <c r="D69" s="49" t="s">
        <v>118</v>
      </c>
      <c r="E69" s="50">
        <v>104.73</v>
      </c>
    </row>
    <row r="70" ht="21" customHeight="1" spans="1:5">
      <c r="A70" s="47"/>
      <c r="B70" s="48"/>
      <c r="C70" s="48" t="s">
        <v>99</v>
      </c>
      <c r="D70" s="49" t="s">
        <v>119</v>
      </c>
      <c r="E70" s="50">
        <v>61</v>
      </c>
    </row>
    <row r="71" ht="21" customHeight="1" spans="1:5">
      <c r="A71" s="47"/>
      <c r="B71" s="48"/>
      <c r="C71" s="48" t="s">
        <v>107</v>
      </c>
      <c r="D71" s="49" t="s">
        <v>156</v>
      </c>
      <c r="E71" s="50">
        <v>16.5</v>
      </c>
    </row>
    <row r="72" ht="21" customHeight="1" spans="1:5">
      <c r="A72" s="47"/>
      <c r="B72" s="48" t="s">
        <v>157</v>
      </c>
      <c r="C72" s="48"/>
      <c r="D72" s="49" t="s">
        <v>158</v>
      </c>
      <c r="E72" s="50">
        <v>503.37</v>
      </c>
    </row>
    <row r="73" ht="21" customHeight="1" spans="1:5">
      <c r="A73" s="47"/>
      <c r="B73" s="48"/>
      <c r="C73" s="48" t="s">
        <v>96</v>
      </c>
      <c r="D73" s="49" t="s">
        <v>118</v>
      </c>
      <c r="E73" s="50">
        <v>396.57</v>
      </c>
    </row>
    <row r="74" ht="21" customHeight="1" spans="1:5">
      <c r="A74" s="47"/>
      <c r="B74" s="48"/>
      <c r="C74" s="48" t="s">
        <v>99</v>
      </c>
      <c r="D74" s="49" t="s">
        <v>119</v>
      </c>
      <c r="E74" s="50">
        <v>97.8</v>
      </c>
    </row>
    <row r="75" ht="21" customHeight="1" spans="1:5">
      <c r="A75" s="47"/>
      <c r="B75" s="48"/>
      <c r="C75" s="48" t="s">
        <v>116</v>
      </c>
      <c r="D75" s="49" t="s">
        <v>120</v>
      </c>
      <c r="E75" s="50">
        <v>6</v>
      </c>
    </row>
    <row r="76" ht="21" customHeight="1" spans="1:5">
      <c r="A76" s="47"/>
      <c r="B76" s="48"/>
      <c r="C76" s="48" t="s">
        <v>107</v>
      </c>
      <c r="D76" s="49" t="s">
        <v>159</v>
      </c>
      <c r="E76" s="50">
        <v>3</v>
      </c>
    </row>
    <row r="77" ht="21" customHeight="1" spans="1:5">
      <c r="A77" s="47"/>
      <c r="B77" s="48" t="s">
        <v>160</v>
      </c>
      <c r="C77" s="48"/>
      <c r="D77" s="49" t="s">
        <v>161</v>
      </c>
      <c r="E77" s="50">
        <v>690.15</v>
      </c>
    </row>
    <row r="78" ht="21" customHeight="1" spans="1:5">
      <c r="A78" s="47"/>
      <c r="B78" s="48"/>
      <c r="C78" s="48" t="s">
        <v>96</v>
      </c>
      <c r="D78" s="49" t="s">
        <v>118</v>
      </c>
      <c r="E78" s="50">
        <v>220.99</v>
      </c>
    </row>
    <row r="79" ht="21" customHeight="1" spans="1:5">
      <c r="A79" s="47"/>
      <c r="B79" s="48"/>
      <c r="C79" s="48" t="s">
        <v>99</v>
      </c>
      <c r="D79" s="49" t="s">
        <v>119</v>
      </c>
      <c r="E79" s="50">
        <v>276.36</v>
      </c>
    </row>
    <row r="80" ht="21" customHeight="1" spans="1:5">
      <c r="A80" s="47"/>
      <c r="B80" s="48"/>
      <c r="C80" s="48" t="s">
        <v>122</v>
      </c>
      <c r="D80" s="49" t="s">
        <v>123</v>
      </c>
      <c r="E80" s="50">
        <v>5</v>
      </c>
    </row>
    <row r="81" ht="21" customHeight="1" spans="1:5">
      <c r="A81" s="47"/>
      <c r="B81" s="48"/>
      <c r="C81" s="48" t="s">
        <v>107</v>
      </c>
      <c r="D81" s="49" t="s">
        <v>162</v>
      </c>
      <c r="E81" s="50">
        <v>187.8</v>
      </c>
    </row>
    <row r="82" ht="21" customHeight="1" spans="1:5">
      <c r="A82" s="47"/>
      <c r="B82" s="48" t="s">
        <v>163</v>
      </c>
      <c r="C82" s="48"/>
      <c r="D82" s="49" t="s">
        <v>164</v>
      </c>
      <c r="E82" s="50">
        <v>219.62</v>
      </c>
    </row>
    <row r="83" ht="21" customHeight="1" spans="1:5">
      <c r="A83" s="47"/>
      <c r="B83" s="48"/>
      <c r="C83" s="48" t="s">
        <v>96</v>
      </c>
      <c r="D83" s="49" t="s">
        <v>118</v>
      </c>
      <c r="E83" s="50">
        <v>74.53</v>
      </c>
    </row>
    <row r="84" ht="21" customHeight="1" spans="1:5">
      <c r="A84" s="47"/>
      <c r="B84" s="48"/>
      <c r="C84" s="48" t="s">
        <v>99</v>
      </c>
      <c r="D84" s="49" t="s">
        <v>119</v>
      </c>
      <c r="E84" s="50">
        <v>24.1</v>
      </c>
    </row>
    <row r="85" ht="21" customHeight="1" spans="1:5">
      <c r="A85" s="47"/>
      <c r="B85" s="48"/>
      <c r="C85" s="48" t="s">
        <v>116</v>
      </c>
      <c r="D85" s="49" t="s">
        <v>120</v>
      </c>
      <c r="E85" s="50">
        <v>4</v>
      </c>
    </row>
    <row r="86" ht="21" customHeight="1" spans="1:5">
      <c r="A86" s="47"/>
      <c r="B86" s="48"/>
      <c r="C86" s="48" t="s">
        <v>122</v>
      </c>
      <c r="D86" s="49" t="s">
        <v>123</v>
      </c>
      <c r="E86" s="50">
        <v>91.99</v>
      </c>
    </row>
    <row r="87" ht="21" customHeight="1" spans="1:5">
      <c r="A87" s="47"/>
      <c r="B87" s="48"/>
      <c r="C87" s="48" t="s">
        <v>107</v>
      </c>
      <c r="D87" s="49" t="s">
        <v>165</v>
      </c>
      <c r="E87" s="50">
        <v>25</v>
      </c>
    </row>
    <row r="88" ht="21" customHeight="1" spans="1:5">
      <c r="A88" s="47"/>
      <c r="B88" s="48" t="s">
        <v>166</v>
      </c>
      <c r="C88" s="48"/>
      <c r="D88" s="49" t="s">
        <v>167</v>
      </c>
      <c r="E88" s="50">
        <v>151.45</v>
      </c>
    </row>
    <row r="89" ht="21" customHeight="1" spans="1:5">
      <c r="A89" s="47"/>
      <c r="B89" s="48"/>
      <c r="C89" s="48" t="s">
        <v>96</v>
      </c>
      <c r="D89" s="49" t="s">
        <v>118</v>
      </c>
      <c r="E89" s="50">
        <v>131.95</v>
      </c>
    </row>
    <row r="90" ht="21" customHeight="1" spans="1:5">
      <c r="A90" s="47"/>
      <c r="B90" s="48"/>
      <c r="C90" s="48" t="s">
        <v>99</v>
      </c>
      <c r="D90" s="49" t="s">
        <v>119</v>
      </c>
      <c r="E90" s="50">
        <v>7</v>
      </c>
    </row>
    <row r="91" ht="21" customHeight="1" spans="1:5">
      <c r="A91" s="47"/>
      <c r="B91" s="48"/>
      <c r="C91" s="48" t="s">
        <v>101</v>
      </c>
      <c r="D91" s="49" t="s">
        <v>168</v>
      </c>
      <c r="E91" s="50">
        <v>2.5</v>
      </c>
    </row>
    <row r="92" ht="21" customHeight="1" spans="1:5">
      <c r="A92" s="47"/>
      <c r="B92" s="48"/>
      <c r="C92" s="48" t="s">
        <v>107</v>
      </c>
      <c r="D92" s="49" t="s">
        <v>169</v>
      </c>
      <c r="E92" s="50">
        <v>10</v>
      </c>
    </row>
    <row r="93" ht="21" customHeight="1" spans="1:5">
      <c r="A93" s="47"/>
      <c r="B93" s="48" t="s">
        <v>170</v>
      </c>
      <c r="C93" s="48"/>
      <c r="D93" s="49" t="s">
        <v>171</v>
      </c>
      <c r="E93" s="50">
        <v>495.29</v>
      </c>
    </row>
    <row r="94" ht="21" customHeight="1" spans="1:5">
      <c r="A94" s="47"/>
      <c r="B94" s="48"/>
      <c r="C94" s="48" t="s">
        <v>96</v>
      </c>
      <c r="D94" s="49" t="s">
        <v>118</v>
      </c>
      <c r="E94" s="50">
        <v>202.65</v>
      </c>
    </row>
    <row r="95" ht="21" customHeight="1" spans="1:5">
      <c r="A95" s="47"/>
      <c r="B95" s="48"/>
      <c r="C95" s="48" t="s">
        <v>99</v>
      </c>
      <c r="D95" s="49" t="s">
        <v>119</v>
      </c>
      <c r="E95" s="50">
        <v>2</v>
      </c>
    </row>
    <row r="96" ht="21" customHeight="1" spans="1:5">
      <c r="A96" s="47"/>
      <c r="B96" s="48"/>
      <c r="C96" s="48" t="s">
        <v>122</v>
      </c>
      <c r="D96" s="49" t="s">
        <v>123</v>
      </c>
      <c r="E96" s="50">
        <v>11</v>
      </c>
    </row>
    <row r="97" ht="21" customHeight="1" spans="1:5">
      <c r="A97" s="47"/>
      <c r="B97" s="48"/>
      <c r="C97" s="48" t="s">
        <v>107</v>
      </c>
      <c r="D97" s="49" t="s">
        <v>172</v>
      </c>
      <c r="E97" s="50">
        <v>279.64</v>
      </c>
    </row>
    <row r="98" ht="21" customHeight="1" spans="1:5">
      <c r="A98" s="47"/>
      <c r="B98" s="48" t="s">
        <v>173</v>
      </c>
      <c r="C98" s="48"/>
      <c r="D98" s="49" t="s">
        <v>174</v>
      </c>
      <c r="E98" s="50">
        <v>1542.57</v>
      </c>
    </row>
    <row r="99" ht="21" customHeight="1" spans="1:5">
      <c r="A99" s="47"/>
      <c r="B99" s="48"/>
      <c r="C99" s="48" t="s">
        <v>96</v>
      </c>
      <c r="D99" s="49" t="s">
        <v>118</v>
      </c>
      <c r="E99" s="50">
        <v>1337.57</v>
      </c>
    </row>
    <row r="100" ht="21" customHeight="1" spans="1:5">
      <c r="A100" s="47"/>
      <c r="B100" s="48"/>
      <c r="C100" s="48" t="s">
        <v>101</v>
      </c>
      <c r="D100" s="49" t="s">
        <v>175</v>
      </c>
      <c r="E100" s="50">
        <v>120</v>
      </c>
    </row>
    <row r="101" ht="21" customHeight="1" spans="1:5">
      <c r="A101" s="47"/>
      <c r="B101" s="48"/>
      <c r="C101" s="48" t="s">
        <v>107</v>
      </c>
      <c r="D101" s="49" t="s">
        <v>176</v>
      </c>
      <c r="E101" s="50">
        <v>85</v>
      </c>
    </row>
    <row r="102" ht="21" customHeight="1" spans="1:5">
      <c r="A102" s="47"/>
      <c r="B102" s="48" t="s">
        <v>107</v>
      </c>
      <c r="C102" s="48"/>
      <c r="D102" s="49" t="s">
        <v>177</v>
      </c>
      <c r="E102" s="50">
        <v>6240</v>
      </c>
    </row>
    <row r="103" ht="21" customHeight="1" spans="1:5">
      <c r="A103" s="47"/>
      <c r="B103" s="48"/>
      <c r="C103" s="48" t="s">
        <v>107</v>
      </c>
      <c r="D103" s="49" t="s">
        <v>178</v>
      </c>
      <c r="E103" s="50">
        <v>6240</v>
      </c>
    </row>
    <row r="104" ht="21" customHeight="1" spans="1:5">
      <c r="A104" s="47" t="s">
        <v>179</v>
      </c>
      <c r="B104" s="48"/>
      <c r="C104" s="48"/>
      <c r="D104" s="49" t="s">
        <v>180</v>
      </c>
      <c r="E104" s="50">
        <v>254.2</v>
      </c>
    </row>
    <row r="105" ht="21" customHeight="1" spans="1:5">
      <c r="A105" s="47"/>
      <c r="B105" s="48" t="s">
        <v>107</v>
      </c>
      <c r="C105" s="48"/>
      <c r="D105" s="49" t="s">
        <v>181</v>
      </c>
      <c r="E105" s="50">
        <v>254.2</v>
      </c>
    </row>
    <row r="106" ht="21" customHeight="1" spans="1:5">
      <c r="A106" s="47"/>
      <c r="B106" s="48"/>
      <c r="C106" s="48" t="s">
        <v>96</v>
      </c>
      <c r="D106" s="49" t="s">
        <v>182</v>
      </c>
      <c r="E106" s="50">
        <v>254.2</v>
      </c>
    </row>
    <row r="107" ht="21" customHeight="1" spans="1:5">
      <c r="A107" s="47" t="s">
        <v>183</v>
      </c>
      <c r="B107" s="48"/>
      <c r="C107" s="48"/>
      <c r="D107" s="49" t="s">
        <v>184</v>
      </c>
      <c r="E107" s="50">
        <v>745.93</v>
      </c>
    </row>
    <row r="108" ht="21" customHeight="1" spans="1:5">
      <c r="A108" s="47"/>
      <c r="B108" s="48" t="s">
        <v>99</v>
      </c>
      <c r="C108" s="48"/>
      <c r="D108" s="49" t="s">
        <v>185</v>
      </c>
      <c r="E108" s="50">
        <v>71.4</v>
      </c>
    </row>
    <row r="109" ht="21" customHeight="1" spans="1:5">
      <c r="A109" s="47"/>
      <c r="B109" s="48"/>
      <c r="C109" s="48" t="s">
        <v>96</v>
      </c>
      <c r="D109" s="49" t="s">
        <v>118</v>
      </c>
      <c r="E109" s="50">
        <v>4</v>
      </c>
    </row>
    <row r="110" ht="21" customHeight="1" spans="1:5">
      <c r="A110" s="47"/>
      <c r="B110" s="48"/>
      <c r="C110" s="48" t="s">
        <v>99</v>
      </c>
      <c r="D110" s="49" t="s">
        <v>119</v>
      </c>
      <c r="E110" s="50">
        <v>10</v>
      </c>
    </row>
    <row r="111" ht="21" customHeight="1" spans="1:5">
      <c r="A111" s="47"/>
      <c r="B111" s="48"/>
      <c r="C111" s="48" t="s">
        <v>107</v>
      </c>
      <c r="D111" s="49" t="s">
        <v>186</v>
      </c>
      <c r="E111" s="50">
        <v>57.4</v>
      </c>
    </row>
    <row r="112" ht="21" customHeight="1" spans="1:5">
      <c r="A112" s="47"/>
      <c r="B112" s="48" t="s">
        <v>116</v>
      </c>
      <c r="C112" s="48"/>
      <c r="D112" s="49" t="s">
        <v>187</v>
      </c>
      <c r="E112" s="50">
        <v>5</v>
      </c>
    </row>
    <row r="113" ht="21" customHeight="1" spans="1:5">
      <c r="A113" s="47"/>
      <c r="B113" s="48"/>
      <c r="C113" s="48" t="s">
        <v>96</v>
      </c>
      <c r="D113" s="49" t="s">
        <v>118</v>
      </c>
      <c r="E113" s="50">
        <v>5</v>
      </c>
    </row>
    <row r="114" ht="21" customHeight="1" spans="1:5">
      <c r="A114" s="47"/>
      <c r="B114" s="48" t="s">
        <v>101</v>
      </c>
      <c r="C114" s="48"/>
      <c r="D114" s="49" t="s">
        <v>188</v>
      </c>
      <c r="E114" s="50">
        <v>50.8</v>
      </c>
    </row>
    <row r="115" ht="21" customHeight="1" spans="1:5">
      <c r="A115" s="47"/>
      <c r="B115" s="48"/>
      <c r="C115" s="48" t="s">
        <v>96</v>
      </c>
      <c r="D115" s="49" t="s">
        <v>118</v>
      </c>
      <c r="E115" s="50">
        <v>50.8</v>
      </c>
    </row>
    <row r="116" ht="21" customHeight="1" spans="1:5">
      <c r="A116" s="47"/>
      <c r="B116" s="48" t="s">
        <v>113</v>
      </c>
      <c r="C116" s="48"/>
      <c r="D116" s="49" t="s">
        <v>189</v>
      </c>
      <c r="E116" s="50">
        <v>56.27</v>
      </c>
    </row>
    <row r="117" ht="21" customHeight="1" spans="1:5">
      <c r="A117" s="47"/>
      <c r="B117" s="48"/>
      <c r="C117" s="48" t="s">
        <v>96</v>
      </c>
      <c r="D117" s="49" t="s">
        <v>118</v>
      </c>
      <c r="E117" s="50">
        <v>56.27</v>
      </c>
    </row>
    <row r="118" ht="21" customHeight="1" spans="1:5">
      <c r="A118" s="47"/>
      <c r="B118" s="48" t="s">
        <v>103</v>
      </c>
      <c r="C118" s="48"/>
      <c r="D118" s="49" t="s">
        <v>190</v>
      </c>
      <c r="E118" s="50">
        <v>562.46</v>
      </c>
    </row>
    <row r="119" ht="21" customHeight="1" spans="1:5">
      <c r="A119" s="47"/>
      <c r="B119" s="48"/>
      <c r="C119" s="48" t="s">
        <v>96</v>
      </c>
      <c r="D119" s="49" t="s">
        <v>118</v>
      </c>
      <c r="E119" s="50">
        <v>444.46</v>
      </c>
    </row>
    <row r="120" ht="21" customHeight="1" spans="1:5">
      <c r="A120" s="47"/>
      <c r="B120" s="48"/>
      <c r="C120" s="48" t="s">
        <v>99</v>
      </c>
      <c r="D120" s="49" t="s">
        <v>119</v>
      </c>
      <c r="E120" s="50">
        <v>7</v>
      </c>
    </row>
    <row r="121" ht="21" customHeight="1" spans="1:5">
      <c r="A121" s="47"/>
      <c r="B121" s="48"/>
      <c r="C121" s="48" t="s">
        <v>113</v>
      </c>
      <c r="D121" s="49" t="s">
        <v>191</v>
      </c>
      <c r="E121" s="50">
        <v>9</v>
      </c>
    </row>
    <row r="122" ht="21" customHeight="1" spans="1:5">
      <c r="A122" s="47"/>
      <c r="B122" s="48"/>
      <c r="C122" s="48" t="s">
        <v>129</v>
      </c>
      <c r="D122" s="49" t="s">
        <v>192</v>
      </c>
      <c r="E122" s="50">
        <v>20</v>
      </c>
    </row>
    <row r="123" ht="21" customHeight="1" spans="1:5">
      <c r="A123" s="47"/>
      <c r="B123" s="48"/>
      <c r="C123" s="48" t="s">
        <v>139</v>
      </c>
      <c r="D123" s="49" t="s">
        <v>193</v>
      </c>
      <c r="E123" s="50">
        <v>24</v>
      </c>
    </row>
    <row r="124" ht="21" customHeight="1" spans="1:5">
      <c r="A124" s="47"/>
      <c r="B124" s="48"/>
      <c r="C124" s="48" t="s">
        <v>194</v>
      </c>
      <c r="D124" s="49" t="s">
        <v>195</v>
      </c>
      <c r="E124" s="50">
        <v>40</v>
      </c>
    </row>
    <row r="125" ht="21" customHeight="1" spans="1:5">
      <c r="A125" s="47"/>
      <c r="B125" s="48"/>
      <c r="C125" s="48" t="s">
        <v>107</v>
      </c>
      <c r="D125" s="49" t="s">
        <v>196</v>
      </c>
      <c r="E125" s="50">
        <v>18</v>
      </c>
    </row>
    <row r="126" ht="21" customHeight="1" spans="1:5">
      <c r="A126" s="47" t="s">
        <v>197</v>
      </c>
      <c r="B126" s="48"/>
      <c r="C126" s="48"/>
      <c r="D126" s="49" t="s">
        <v>198</v>
      </c>
      <c r="E126" s="50">
        <v>13847</v>
      </c>
    </row>
    <row r="127" ht="21" customHeight="1" spans="1:5">
      <c r="A127" s="47"/>
      <c r="B127" s="48" t="s">
        <v>96</v>
      </c>
      <c r="C127" s="48"/>
      <c r="D127" s="49" t="s">
        <v>199</v>
      </c>
      <c r="E127" s="50">
        <v>669.64</v>
      </c>
    </row>
    <row r="128" ht="21" customHeight="1" spans="1:5">
      <c r="A128" s="47"/>
      <c r="B128" s="48"/>
      <c r="C128" s="48" t="s">
        <v>96</v>
      </c>
      <c r="D128" s="49" t="s">
        <v>118</v>
      </c>
      <c r="E128" s="50">
        <v>644.64</v>
      </c>
    </row>
    <row r="129" ht="21" customHeight="1" spans="1:5">
      <c r="A129" s="47"/>
      <c r="B129" s="48"/>
      <c r="C129" s="48" t="s">
        <v>99</v>
      </c>
      <c r="D129" s="49" t="s">
        <v>119</v>
      </c>
      <c r="E129" s="50">
        <v>10</v>
      </c>
    </row>
    <row r="130" ht="21" customHeight="1" spans="1:5">
      <c r="A130" s="47"/>
      <c r="B130" s="48"/>
      <c r="C130" s="48" t="s">
        <v>107</v>
      </c>
      <c r="D130" s="49" t="s">
        <v>200</v>
      </c>
      <c r="E130" s="50">
        <v>15</v>
      </c>
    </row>
    <row r="131" ht="21" customHeight="1" spans="1:5">
      <c r="A131" s="47"/>
      <c r="B131" s="48" t="s">
        <v>99</v>
      </c>
      <c r="C131" s="48"/>
      <c r="D131" s="49" t="s">
        <v>201</v>
      </c>
      <c r="E131" s="50">
        <v>12836.36</v>
      </c>
    </row>
    <row r="132" ht="21" customHeight="1" spans="1:5">
      <c r="A132" s="47"/>
      <c r="B132" s="48"/>
      <c r="C132" s="48" t="s">
        <v>96</v>
      </c>
      <c r="D132" s="49" t="s">
        <v>202</v>
      </c>
      <c r="E132" s="50">
        <v>154.24</v>
      </c>
    </row>
    <row r="133" ht="21" customHeight="1" spans="1:5">
      <c r="A133" s="47"/>
      <c r="B133" s="48"/>
      <c r="C133" s="48" t="s">
        <v>99</v>
      </c>
      <c r="D133" s="49" t="s">
        <v>203</v>
      </c>
      <c r="E133" s="50">
        <v>10524.2</v>
      </c>
    </row>
    <row r="134" ht="21" customHeight="1" spans="1:5">
      <c r="A134" s="47"/>
      <c r="B134" s="48"/>
      <c r="C134" s="48" t="s">
        <v>116</v>
      </c>
      <c r="D134" s="49" t="s">
        <v>204</v>
      </c>
      <c r="E134" s="50">
        <v>1466.92</v>
      </c>
    </row>
    <row r="135" ht="21" customHeight="1" spans="1:5">
      <c r="A135" s="47"/>
      <c r="B135" s="48"/>
      <c r="C135" s="48" t="s">
        <v>107</v>
      </c>
      <c r="D135" s="49" t="s">
        <v>205</v>
      </c>
      <c r="E135" s="50">
        <v>691</v>
      </c>
    </row>
    <row r="136" ht="21" customHeight="1" spans="1:5">
      <c r="A136" s="47"/>
      <c r="B136" s="48" t="s">
        <v>105</v>
      </c>
      <c r="C136" s="48"/>
      <c r="D136" s="49" t="s">
        <v>206</v>
      </c>
      <c r="E136" s="50">
        <v>91</v>
      </c>
    </row>
    <row r="137" ht="21" customHeight="1" spans="1:5">
      <c r="A137" s="47"/>
      <c r="B137" s="48"/>
      <c r="C137" s="48" t="s">
        <v>116</v>
      </c>
      <c r="D137" s="49" t="s">
        <v>207</v>
      </c>
      <c r="E137" s="50">
        <v>91</v>
      </c>
    </row>
    <row r="138" ht="21" customHeight="1" spans="1:5">
      <c r="A138" s="47"/>
      <c r="B138" s="48" t="s">
        <v>107</v>
      </c>
      <c r="C138" s="48"/>
      <c r="D138" s="49" t="s">
        <v>208</v>
      </c>
      <c r="E138" s="50">
        <v>250</v>
      </c>
    </row>
    <row r="139" ht="21" customHeight="1" spans="1:5">
      <c r="A139" s="47"/>
      <c r="B139" s="48"/>
      <c r="C139" s="48" t="s">
        <v>107</v>
      </c>
      <c r="D139" s="49" t="s">
        <v>209</v>
      </c>
      <c r="E139" s="50">
        <v>250</v>
      </c>
    </row>
    <row r="140" ht="21" customHeight="1" spans="1:5">
      <c r="A140" s="47" t="s">
        <v>210</v>
      </c>
      <c r="B140" s="48"/>
      <c r="C140" s="48"/>
      <c r="D140" s="49" t="s">
        <v>211</v>
      </c>
      <c r="E140" s="50">
        <v>1884.55</v>
      </c>
    </row>
    <row r="141" ht="21" customHeight="1" spans="1:5">
      <c r="A141" s="47"/>
      <c r="B141" s="48" t="s">
        <v>96</v>
      </c>
      <c r="C141" s="48"/>
      <c r="D141" s="49" t="s">
        <v>212</v>
      </c>
      <c r="E141" s="50">
        <v>180.81</v>
      </c>
    </row>
    <row r="142" ht="21" customHeight="1" spans="1:5">
      <c r="A142" s="47"/>
      <c r="B142" s="48"/>
      <c r="C142" s="48" t="s">
        <v>96</v>
      </c>
      <c r="D142" s="49" t="s">
        <v>118</v>
      </c>
      <c r="E142" s="50">
        <v>158.81</v>
      </c>
    </row>
    <row r="143" ht="21" customHeight="1" spans="1:5">
      <c r="A143" s="47"/>
      <c r="B143" s="48"/>
      <c r="C143" s="48" t="s">
        <v>107</v>
      </c>
      <c r="D143" s="49" t="s">
        <v>213</v>
      </c>
      <c r="E143" s="50">
        <v>22</v>
      </c>
    </row>
    <row r="144" ht="21" customHeight="1" spans="1:5">
      <c r="A144" s="47"/>
      <c r="B144" s="48" t="s">
        <v>129</v>
      </c>
      <c r="C144" s="48"/>
      <c r="D144" s="49" t="s">
        <v>214</v>
      </c>
      <c r="E144" s="50">
        <v>7</v>
      </c>
    </row>
    <row r="145" ht="21" customHeight="1" spans="1:5">
      <c r="A145" s="47"/>
      <c r="B145" s="48"/>
      <c r="C145" s="48" t="s">
        <v>99</v>
      </c>
      <c r="D145" s="49" t="s">
        <v>215</v>
      </c>
      <c r="E145" s="50">
        <v>7</v>
      </c>
    </row>
    <row r="146" ht="21" customHeight="1" spans="1:5">
      <c r="A146" s="47"/>
      <c r="B146" s="48" t="s">
        <v>107</v>
      </c>
      <c r="C146" s="48"/>
      <c r="D146" s="49" t="s">
        <v>216</v>
      </c>
      <c r="E146" s="50">
        <v>1696.74</v>
      </c>
    </row>
    <row r="147" ht="21" customHeight="1" spans="1:5">
      <c r="A147" s="47"/>
      <c r="B147" s="48"/>
      <c r="C147" s="48" t="s">
        <v>107</v>
      </c>
      <c r="D147" s="49" t="s">
        <v>217</v>
      </c>
      <c r="E147" s="50">
        <v>1696.74</v>
      </c>
    </row>
    <row r="148" ht="21" customHeight="1" spans="1:5">
      <c r="A148" s="47" t="s">
        <v>218</v>
      </c>
      <c r="B148" s="48"/>
      <c r="C148" s="48"/>
      <c r="D148" s="49" t="s">
        <v>219</v>
      </c>
      <c r="E148" s="50">
        <v>198.36</v>
      </c>
    </row>
    <row r="149" ht="21" customHeight="1" spans="1:5">
      <c r="A149" s="47"/>
      <c r="B149" s="48" t="s">
        <v>96</v>
      </c>
      <c r="C149" s="48"/>
      <c r="D149" s="49" t="s">
        <v>220</v>
      </c>
      <c r="E149" s="50">
        <v>174.49</v>
      </c>
    </row>
    <row r="150" ht="21" customHeight="1" spans="1:5">
      <c r="A150" s="47"/>
      <c r="B150" s="48"/>
      <c r="C150" s="48" t="s">
        <v>96</v>
      </c>
      <c r="D150" s="49" t="s">
        <v>118</v>
      </c>
      <c r="E150" s="50">
        <v>174.49</v>
      </c>
    </row>
    <row r="151" ht="21" customHeight="1" spans="1:5">
      <c r="A151" s="47"/>
      <c r="B151" s="48" t="s">
        <v>116</v>
      </c>
      <c r="C151" s="48"/>
      <c r="D151" s="49" t="s">
        <v>221</v>
      </c>
      <c r="E151" s="50">
        <v>23</v>
      </c>
    </row>
    <row r="152" ht="21" customHeight="1" spans="1:5">
      <c r="A152" s="47"/>
      <c r="B152" s="48"/>
      <c r="C152" s="48" t="s">
        <v>96</v>
      </c>
      <c r="D152" s="49" t="s">
        <v>118</v>
      </c>
      <c r="E152" s="50">
        <v>3</v>
      </c>
    </row>
    <row r="153" ht="21" customHeight="1" spans="1:5">
      <c r="A153" s="47"/>
      <c r="B153" s="48"/>
      <c r="C153" s="48" t="s">
        <v>103</v>
      </c>
      <c r="D153" s="49" t="s">
        <v>222</v>
      </c>
      <c r="E153" s="50">
        <v>20</v>
      </c>
    </row>
    <row r="154" ht="21" customHeight="1" spans="1:5">
      <c r="A154" s="47"/>
      <c r="B154" s="48" t="s">
        <v>103</v>
      </c>
      <c r="C154" s="48"/>
      <c r="D154" s="49" t="s">
        <v>223</v>
      </c>
      <c r="E154" s="50">
        <v>0.87</v>
      </c>
    </row>
    <row r="155" ht="21" customHeight="1" spans="1:5">
      <c r="A155" s="47"/>
      <c r="B155" s="48"/>
      <c r="C155" s="48" t="s">
        <v>107</v>
      </c>
      <c r="D155" s="49" t="s">
        <v>224</v>
      </c>
      <c r="E155" s="50">
        <v>0.87</v>
      </c>
    </row>
    <row r="156" ht="21" customHeight="1" spans="1:5">
      <c r="A156" s="47" t="s">
        <v>225</v>
      </c>
      <c r="B156" s="48"/>
      <c r="C156" s="48"/>
      <c r="D156" s="49" t="s">
        <v>226</v>
      </c>
      <c r="E156" s="50">
        <v>16535.24</v>
      </c>
    </row>
    <row r="157" ht="21" customHeight="1" spans="1:5">
      <c r="A157" s="47"/>
      <c r="B157" s="48" t="s">
        <v>96</v>
      </c>
      <c r="C157" s="48"/>
      <c r="D157" s="49" t="s">
        <v>227</v>
      </c>
      <c r="E157" s="50">
        <v>450.6</v>
      </c>
    </row>
    <row r="158" ht="21" customHeight="1" spans="1:5">
      <c r="A158" s="47"/>
      <c r="B158" s="48"/>
      <c r="C158" s="48" t="s">
        <v>96</v>
      </c>
      <c r="D158" s="49" t="s">
        <v>118</v>
      </c>
      <c r="E158" s="50">
        <v>336.92</v>
      </c>
    </row>
    <row r="159" ht="21" customHeight="1" spans="1:5">
      <c r="A159" s="47"/>
      <c r="B159" s="48"/>
      <c r="C159" s="48" t="s">
        <v>99</v>
      </c>
      <c r="D159" s="49" t="s">
        <v>119</v>
      </c>
      <c r="E159" s="50">
        <v>9</v>
      </c>
    </row>
    <row r="160" ht="21" customHeight="1" spans="1:5">
      <c r="A160" s="47"/>
      <c r="B160" s="48"/>
      <c r="C160" s="48" t="s">
        <v>113</v>
      </c>
      <c r="D160" s="49" t="s">
        <v>228</v>
      </c>
      <c r="E160" s="50">
        <v>48.59</v>
      </c>
    </row>
    <row r="161" ht="21" customHeight="1" spans="1:5">
      <c r="A161" s="47"/>
      <c r="B161" s="48"/>
      <c r="C161" s="48" t="s">
        <v>129</v>
      </c>
      <c r="D161" s="49" t="s">
        <v>229</v>
      </c>
      <c r="E161" s="50">
        <v>4.23</v>
      </c>
    </row>
    <row r="162" ht="21" customHeight="1" spans="1:5">
      <c r="A162" s="47"/>
      <c r="B162" s="48"/>
      <c r="C162" s="48" t="s">
        <v>230</v>
      </c>
      <c r="D162" s="49" t="s">
        <v>231</v>
      </c>
      <c r="E162" s="50">
        <v>10</v>
      </c>
    </row>
    <row r="163" ht="21" customHeight="1" spans="1:5">
      <c r="A163" s="47"/>
      <c r="B163" s="48"/>
      <c r="C163" s="48" t="s">
        <v>107</v>
      </c>
      <c r="D163" s="49" t="s">
        <v>232</v>
      </c>
      <c r="E163" s="50">
        <v>41.86</v>
      </c>
    </row>
    <row r="164" ht="21" customHeight="1" spans="1:5">
      <c r="A164" s="47"/>
      <c r="B164" s="48" t="s">
        <v>99</v>
      </c>
      <c r="C164" s="48"/>
      <c r="D164" s="49" t="s">
        <v>233</v>
      </c>
      <c r="E164" s="50">
        <v>2822.92</v>
      </c>
    </row>
    <row r="165" ht="21" customHeight="1" spans="1:5">
      <c r="A165" s="47"/>
      <c r="B165" s="48"/>
      <c r="C165" s="48" t="s">
        <v>96</v>
      </c>
      <c r="D165" s="49" t="s">
        <v>118</v>
      </c>
      <c r="E165" s="50">
        <v>236.88</v>
      </c>
    </row>
    <row r="166" ht="21" customHeight="1" spans="1:5">
      <c r="A166" s="47"/>
      <c r="B166" s="48"/>
      <c r="C166" s="48" t="s">
        <v>99</v>
      </c>
      <c r="D166" s="49" t="s">
        <v>119</v>
      </c>
      <c r="E166" s="50">
        <v>8</v>
      </c>
    </row>
    <row r="167" ht="21" customHeight="1" spans="1:5">
      <c r="A167" s="47"/>
      <c r="B167" s="48"/>
      <c r="C167" s="48" t="s">
        <v>105</v>
      </c>
      <c r="D167" s="49" t="s">
        <v>234</v>
      </c>
      <c r="E167" s="50">
        <v>2338.04</v>
      </c>
    </row>
    <row r="168" ht="21" customHeight="1" spans="1:5">
      <c r="A168" s="47"/>
      <c r="B168" s="48"/>
      <c r="C168" s="48" t="s">
        <v>107</v>
      </c>
      <c r="D168" s="49" t="s">
        <v>235</v>
      </c>
      <c r="E168" s="50">
        <v>240</v>
      </c>
    </row>
    <row r="169" ht="21" customHeight="1" spans="1:5">
      <c r="A169" s="47"/>
      <c r="B169" s="48" t="s">
        <v>113</v>
      </c>
      <c r="C169" s="48"/>
      <c r="D169" s="49" t="s">
        <v>236</v>
      </c>
      <c r="E169" s="50">
        <v>9876.31</v>
      </c>
    </row>
    <row r="170" ht="21" customHeight="1" spans="1:5">
      <c r="A170" s="47"/>
      <c r="B170" s="48"/>
      <c r="C170" s="48" t="s">
        <v>116</v>
      </c>
      <c r="D170" s="49" t="s">
        <v>237</v>
      </c>
      <c r="E170" s="50">
        <v>25</v>
      </c>
    </row>
    <row r="171" ht="21" customHeight="1" spans="1:5">
      <c r="A171" s="47"/>
      <c r="B171" s="48"/>
      <c r="C171" s="48" t="s">
        <v>113</v>
      </c>
      <c r="D171" s="49" t="s">
        <v>238</v>
      </c>
      <c r="E171" s="50">
        <v>2851.31</v>
      </c>
    </row>
    <row r="172" ht="21" customHeight="1" spans="1:5">
      <c r="A172" s="47"/>
      <c r="B172" s="48"/>
      <c r="C172" s="48" t="s">
        <v>129</v>
      </c>
      <c r="D172" s="49" t="s">
        <v>239</v>
      </c>
      <c r="E172" s="50">
        <v>7000</v>
      </c>
    </row>
    <row r="173" ht="21" customHeight="1" spans="1:5">
      <c r="A173" s="47"/>
      <c r="B173" s="48" t="s">
        <v>103</v>
      </c>
      <c r="C173" s="48"/>
      <c r="D173" s="49" t="s">
        <v>240</v>
      </c>
      <c r="E173" s="50">
        <v>142</v>
      </c>
    </row>
    <row r="174" ht="21" customHeight="1" spans="1:5">
      <c r="A174" s="47"/>
      <c r="B174" s="48"/>
      <c r="C174" s="48" t="s">
        <v>96</v>
      </c>
      <c r="D174" s="49" t="s">
        <v>241</v>
      </c>
      <c r="E174" s="50">
        <v>142</v>
      </c>
    </row>
    <row r="175" ht="21" customHeight="1" spans="1:5">
      <c r="A175" s="47"/>
      <c r="B175" s="48" t="s">
        <v>129</v>
      </c>
      <c r="C175" s="48"/>
      <c r="D175" s="49" t="s">
        <v>242</v>
      </c>
      <c r="E175" s="50">
        <v>190</v>
      </c>
    </row>
    <row r="176" ht="21" customHeight="1" spans="1:5">
      <c r="A176" s="47"/>
      <c r="B176" s="48"/>
      <c r="C176" s="48" t="s">
        <v>113</v>
      </c>
      <c r="D176" s="49" t="s">
        <v>243</v>
      </c>
      <c r="E176" s="50">
        <v>190</v>
      </c>
    </row>
    <row r="177" ht="21" customHeight="1" spans="1:5">
      <c r="A177" s="47"/>
      <c r="B177" s="48" t="s">
        <v>105</v>
      </c>
      <c r="C177" s="48"/>
      <c r="D177" s="49" t="s">
        <v>244</v>
      </c>
      <c r="E177" s="50">
        <v>443.7</v>
      </c>
    </row>
    <row r="178" ht="21" customHeight="1" spans="1:5">
      <c r="A178" s="47"/>
      <c r="B178" s="48"/>
      <c r="C178" s="48" t="s">
        <v>96</v>
      </c>
      <c r="D178" s="49" t="s">
        <v>245</v>
      </c>
      <c r="E178" s="50">
        <v>300</v>
      </c>
    </row>
    <row r="179" ht="21" customHeight="1" spans="1:5">
      <c r="A179" s="47"/>
      <c r="B179" s="48"/>
      <c r="C179" s="48" t="s">
        <v>113</v>
      </c>
      <c r="D179" s="49" t="s">
        <v>246</v>
      </c>
      <c r="E179" s="50">
        <v>100</v>
      </c>
    </row>
    <row r="180" ht="21" customHeight="1" spans="1:5">
      <c r="A180" s="47"/>
      <c r="B180" s="48"/>
      <c r="C180" s="48" t="s">
        <v>107</v>
      </c>
      <c r="D180" s="49" t="s">
        <v>247</v>
      </c>
      <c r="E180" s="50">
        <v>43.7</v>
      </c>
    </row>
    <row r="181" ht="21" customHeight="1" spans="1:5">
      <c r="A181" s="47"/>
      <c r="B181" s="48" t="s">
        <v>230</v>
      </c>
      <c r="C181" s="48"/>
      <c r="D181" s="49" t="s">
        <v>248</v>
      </c>
      <c r="E181" s="50">
        <v>879.6</v>
      </c>
    </row>
    <row r="182" ht="21" customHeight="1" spans="1:5">
      <c r="A182" s="47"/>
      <c r="B182" s="48"/>
      <c r="C182" s="48" t="s">
        <v>96</v>
      </c>
      <c r="D182" s="49" t="s">
        <v>249</v>
      </c>
      <c r="E182" s="50">
        <v>48</v>
      </c>
    </row>
    <row r="183" ht="21" customHeight="1" spans="1:5">
      <c r="A183" s="47"/>
      <c r="B183" s="48"/>
      <c r="C183" s="48" t="s">
        <v>99</v>
      </c>
      <c r="D183" s="49" t="s">
        <v>250</v>
      </c>
      <c r="E183" s="50">
        <v>100</v>
      </c>
    </row>
    <row r="184" ht="21" customHeight="1" spans="1:5">
      <c r="A184" s="47"/>
      <c r="B184" s="48"/>
      <c r="C184" s="48" t="s">
        <v>107</v>
      </c>
      <c r="D184" s="49" t="s">
        <v>251</v>
      </c>
      <c r="E184" s="50">
        <v>731.6</v>
      </c>
    </row>
    <row r="185" ht="21" customHeight="1" spans="1:5">
      <c r="A185" s="47"/>
      <c r="B185" s="48" t="s">
        <v>139</v>
      </c>
      <c r="C185" s="48"/>
      <c r="D185" s="49" t="s">
        <v>252</v>
      </c>
      <c r="E185" s="50">
        <v>142.14</v>
      </c>
    </row>
    <row r="186" ht="21" customHeight="1" spans="1:5">
      <c r="A186" s="47"/>
      <c r="B186" s="48"/>
      <c r="C186" s="48" t="s">
        <v>99</v>
      </c>
      <c r="D186" s="49" t="s">
        <v>253</v>
      </c>
      <c r="E186" s="50">
        <v>129.14</v>
      </c>
    </row>
    <row r="187" ht="21" customHeight="1" spans="1:5">
      <c r="A187" s="47"/>
      <c r="B187" s="48"/>
      <c r="C187" s="48" t="s">
        <v>113</v>
      </c>
      <c r="D187" s="49" t="s">
        <v>254</v>
      </c>
      <c r="E187" s="50">
        <v>13</v>
      </c>
    </row>
    <row r="188" ht="21" customHeight="1" spans="1:5">
      <c r="A188" s="47"/>
      <c r="B188" s="48" t="s">
        <v>142</v>
      </c>
      <c r="C188" s="48"/>
      <c r="D188" s="49" t="s">
        <v>255</v>
      </c>
      <c r="E188" s="50">
        <v>136.85</v>
      </c>
    </row>
    <row r="189" ht="21" customHeight="1" spans="1:5">
      <c r="A189" s="47"/>
      <c r="B189" s="48"/>
      <c r="C189" s="48" t="s">
        <v>96</v>
      </c>
      <c r="D189" s="49" t="s">
        <v>118</v>
      </c>
      <c r="E189" s="50">
        <v>41.69</v>
      </c>
    </row>
    <row r="190" ht="21" customHeight="1" spans="1:5">
      <c r="A190" s="47"/>
      <c r="B190" s="48"/>
      <c r="C190" s="48" t="s">
        <v>101</v>
      </c>
      <c r="D190" s="49" t="s">
        <v>256</v>
      </c>
      <c r="E190" s="50">
        <v>25</v>
      </c>
    </row>
    <row r="191" ht="21" customHeight="1" spans="1:5">
      <c r="A191" s="47"/>
      <c r="B191" s="48"/>
      <c r="C191" s="48" t="s">
        <v>107</v>
      </c>
      <c r="D191" s="49" t="s">
        <v>257</v>
      </c>
      <c r="E191" s="50">
        <v>70.16</v>
      </c>
    </row>
    <row r="192" ht="21" customHeight="1" spans="1:5">
      <c r="A192" s="47"/>
      <c r="B192" s="48" t="s">
        <v>258</v>
      </c>
      <c r="C192" s="48"/>
      <c r="D192" s="49" t="s">
        <v>259</v>
      </c>
      <c r="E192" s="50">
        <v>37.32</v>
      </c>
    </row>
    <row r="193" ht="21" customHeight="1" spans="1:5">
      <c r="A193" s="47"/>
      <c r="B193" s="48"/>
      <c r="C193" s="48" t="s">
        <v>96</v>
      </c>
      <c r="D193" s="49" t="s">
        <v>118</v>
      </c>
      <c r="E193" s="50">
        <v>32.32</v>
      </c>
    </row>
    <row r="194" ht="21" customHeight="1" spans="1:5">
      <c r="A194" s="47"/>
      <c r="B194" s="48"/>
      <c r="C194" s="48" t="s">
        <v>99</v>
      </c>
      <c r="D194" s="49" t="s">
        <v>119</v>
      </c>
      <c r="E194" s="50">
        <v>5</v>
      </c>
    </row>
    <row r="195" ht="21" customHeight="1" spans="1:5">
      <c r="A195" s="47"/>
      <c r="B195" s="48" t="s">
        <v>260</v>
      </c>
      <c r="C195" s="48"/>
      <c r="D195" s="49" t="s">
        <v>261</v>
      </c>
      <c r="E195" s="50">
        <v>120</v>
      </c>
    </row>
    <row r="196" ht="21" customHeight="1" spans="1:5">
      <c r="A196" s="47"/>
      <c r="B196" s="48"/>
      <c r="C196" s="48" t="s">
        <v>96</v>
      </c>
      <c r="D196" s="49" t="s">
        <v>262</v>
      </c>
      <c r="E196" s="50">
        <v>70</v>
      </c>
    </row>
    <row r="197" ht="21" customHeight="1" spans="1:5">
      <c r="A197" s="47"/>
      <c r="B197" s="48"/>
      <c r="C197" s="48" t="s">
        <v>99</v>
      </c>
      <c r="D197" s="49" t="s">
        <v>263</v>
      </c>
      <c r="E197" s="50">
        <v>50</v>
      </c>
    </row>
    <row r="198" ht="21" customHeight="1" spans="1:5">
      <c r="A198" s="47"/>
      <c r="B198" s="48" t="s">
        <v>264</v>
      </c>
      <c r="C198" s="48"/>
      <c r="D198" s="49" t="s">
        <v>265</v>
      </c>
      <c r="E198" s="50">
        <v>12</v>
      </c>
    </row>
    <row r="199" ht="21" customHeight="1" spans="1:5">
      <c r="A199" s="47"/>
      <c r="B199" s="48"/>
      <c r="C199" s="48" t="s">
        <v>96</v>
      </c>
      <c r="D199" s="49" t="s">
        <v>266</v>
      </c>
      <c r="E199" s="50">
        <v>12</v>
      </c>
    </row>
    <row r="200" ht="21" customHeight="1" spans="1:5">
      <c r="A200" s="47"/>
      <c r="B200" s="48" t="s">
        <v>267</v>
      </c>
      <c r="C200" s="48"/>
      <c r="D200" s="49" t="s">
        <v>268</v>
      </c>
      <c r="E200" s="50">
        <v>33.25</v>
      </c>
    </row>
    <row r="201" ht="21" customHeight="1" spans="1:5">
      <c r="A201" s="47"/>
      <c r="B201" s="48"/>
      <c r="C201" s="48" t="s">
        <v>99</v>
      </c>
      <c r="D201" s="49" t="s">
        <v>269</v>
      </c>
      <c r="E201" s="50">
        <v>33.25</v>
      </c>
    </row>
    <row r="202" ht="21" customHeight="1" spans="1:5">
      <c r="A202" s="47"/>
      <c r="B202" s="48" t="s">
        <v>150</v>
      </c>
      <c r="C202" s="48"/>
      <c r="D202" s="49" t="s">
        <v>270</v>
      </c>
      <c r="E202" s="50">
        <v>863.31</v>
      </c>
    </row>
    <row r="203" ht="21" customHeight="1" spans="1:5">
      <c r="A203" s="47"/>
      <c r="B203" s="48"/>
      <c r="C203" s="48" t="s">
        <v>96</v>
      </c>
      <c r="D203" s="49" t="s">
        <v>271</v>
      </c>
      <c r="E203" s="50">
        <v>694</v>
      </c>
    </row>
    <row r="204" ht="21" customHeight="1" spans="1:5">
      <c r="A204" s="47"/>
      <c r="B204" s="48"/>
      <c r="C204" s="48" t="s">
        <v>99</v>
      </c>
      <c r="D204" s="49" t="s">
        <v>272</v>
      </c>
      <c r="E204" s="50">
        <v>169.31</v>
      </c>
    </row>
    <row r="205" ht="21" customHeight="1" spans="1:5">
      <c r="A205" s="47"/>
      <c r="B205" s="48" t="s">
        <v>152</v>
      </c>
      <c r="C205" s="48"/>
      <c r="D205" s="49" t="s">
        <v>273</v>
      </c>
      <c r="E205" s="50">
        <v>93.24</v>
      </c>
    </row>
    <row r="206" ht="21" customHeight="1" spans="1:5">
      <c r="A206" s="47"/>
      <c r="B206" s="48"/>
      <c r="C206" s="48" t="s">
        <v>96</v>
      </c>
      <c r="D206" s="49" t="s">
        <v>118</v>
      </c>
      <c r="E206" s="50">
        <v>71.24</v>
      </c>
    </row>
    <row r="207" ht="21" customHeight="1" spans="1:5">
      <c r="A207" s="47"/>
      <c r="B207" s="48"/>
      <c r="C207" s="48" t="s">
        <v>99</v>
      </c>
      <c r="D207" s="49" t="s">
        <v>119</v>
      </c>
      <c r="E207" s="50">
        <v>22</v>
      </c>
    </row>
    <row r="208" ht="21" customHeight="1" spans="1:5">
      <c r="A208" s="47"/>
      <c r="B208" s="48" t="s">
        <v>274</v>
      </c>
      <c r="C208" s="48"/>
      <c r="D208" s="49" t="s">
        <v>275</v>
      </c>
      <c r="E208" s="50">
        <v>32</v>
      </c>
    </row>
    <row r="209" ht="21" customHeight="1" spans="1:5">
      <c r="A209" s="47"/>
      <c r="B209" s="48"/>
      <c r="C209" s="48" t="s">
        <v>96</v>
      </c>
      <c r="D209" s="49" t="s">
        <v>276</v>
      </c>
      <c r="E209" s="50">
        <v>32</v>
      </c>
    </row>
    <row r="210" ht="21" customHeight="1" spans="1:5">
      <c r="A210" s="47"/>
      <c r="B210" s="48" t="s">
        <v>107</v>
      </c>
      <c r="C210" s="48"/>
      <c r="D210" s="49" t="s">
        <v>277</v>
      </c>
      <c r="E210" s="50">
        <v>260</v>
      </c>
    </row>
    <row r="211" ht="21" customHeight="1" spans="1:5">
      <c r="A211" s="47"/>
      <c r="B211" s="48"/>
      <c r="C211" s="48" t="s">
        <v>96</v>
      </c>
      <c r="D211" s="49" t="s">
        <v>278</v>
      </c>
      <c r="E211" s="50">
        <v>260</v>
      </c>
    </row>
    <row r="212" ht="21" customHeight="1" spans="1:5">
      <c r="A212" s="47" t="s">
        <v>279</v>
      </c>
      <c r="B212" s="48"/>
      <c r="C212" s="48"/>
      <c r="D212" s="49" t="s">
        <v>280</v>
      </c>
      <c r="E212" s="50">
        <v>9067.54</v>
      </c>
    </row>
    <row r="213" ht="21" customHeight="1" spans="1:5">
      <c r="A213" s="47"/>
      <c r="B213" s="48" t="s">
        <v>96</v>
      </c>
      <c r="C213" s="48"/>
      <c r="D213" s="49" t="s">
        <v>281</v>
      </c>
      <c r="E213" s="50">
        <v>513.19</v>
      </c>
    </row>
    <row r="214" ht="21" customHeight="1" spans="1:5">
      <c r="A214" s="47"/>
      <c r="B214" s="48"/>
      <c r="C214" s="48" t="s">
        <v>96</v>
      </c>
      <c r="D214" s="49" t="s">
        <v>118</v>
      </c>
      <c r="E214" s="50">
        <v>430.19</v>
      </c>
    </row>
    <row r="215" ht="21" customHeight="1" spans="1:5">
      <c r="A215" s="47"/>
      <c r="B215" s="48"/>
      <c r="C215" s="48" t="s">
        <v>99</v>
      </c>
      <c r="D215" s="49" t="s">
        <v>119</v>
      </c>
      <c r="E215" s="50">
        <v>13</v>
      </c>
    </row>
    <row r="216" ht="21" customHeight="1" spans="1:5">
      <c r="A216" s="47"/>
      <c r="B216" s="48"/>
      <c r="C216" s="48" t="s">
        <v>107</v>
      </c>
      <c r="D216" s="49" t="s">
        <v>282</v>
      </c>
      <c r="E216" s="50">
        <v>70</v>
      </c>
    </row>
    <row r="217" ht="21" customHeight="1" spans="1:5">
      <c r="A217" s="47"/>
      <c r="B217" s="48" t="s">
        <v>99</v>
      </c>
      <c r="C217" s="48"/>
      <c r="D217" s="49" t="s">
        <v>283</v>
      </c>
      <c r="E217" s="50">
        <v>132.8</v>
      </c>
    </row>
    <row r="218" ht="21" customHeight="1" spans="1:5">
      <c r="A218" s="47"/>
      <c r="B218" s="48"/>
      <c r="C218" s="48" t="s">
        <v>107</v>
      </c>
      <c r="D218" s="49" t="s">
        <v>284</v>
      </c>
      <c r="E218" s="50">
        <v>132.8</v>
      </c>
    </row>
    <row r="219" ht="21" customHeight="1" spans="1:5">
      <c r="A219" s="47"/>
      <c r="B219" s="48" t="s">
        <v>116</v>
      </c>
      <c r="C219" s="48"/>
      <c r="D219" s="49" t="s">
        <v>285</v>
      </c>
      <c r="E219" s="50">
        <v>575.5</v>
      </c>
    </row>
    <row r="220" ht="21" customHeight="1" spans="1:5">
      <c r="A220" s="47"/>
      <c r="B220" s="48"/>
      <c r="C220" s="48" t="s">
        <v>107</v>
      </c>
      <c r="D220" s="49" t="s">
        <v>286</v>
      </c>
      <c r="E220" s="50">
        <v>575.5</v>
      </c>
    </row>
    <row r="221" ht="21" customHeight="1" spans="1:5">
      <c r="A221" s="47"/>
      <c r="B221" s="48" t="s">
        <v>101</v>
      </c>
      <c r="C221" s="48"/>
      <c r="D221" s="49" t="s">
        <v>287</v>
      </c>
      <c r="E221" s="50">
        <v>2297.72</v>
      </c>
    </row>
    <row r="222" ht="21" customHeight="1" spans="1:5">
      <c r="A222" s="47"/>
      <c r="B222" s="48"/>
      <c r="C222" s="48" t="s">
        <v>96</v>
      </c>
      <c r="D222" s="49" t="s">
        <v>288</v>
      </c>
      <c r="E222" s="50">
        <v>791.6</v>
      </c>
    </row>
    <row r="223" ht="21" customHeight="1" spans="1:5">
      <c r="A223" s="47"/>
      <c r="B223" s="48"/>
      <c r="C223" s="48" t="s">
        <v>99</v>
      </c>
      <c r="D223" s="49" t="s">
        <v>289</v>
      </c>
      <c r="E223" s="50">
        <v>74.99</v>
      </c>
    </row>
    <row r="224" ht="21" customHeight="1" spans="1:5">
      <c r="A224" s="47"/>
      <c r="B224" s="48"/>
      <c r="C224" s="48" t="s">
        <v>116</v>
      </c>
      <c r="D224" s="49" t="s">
        <v>290</v>
      </c>
      <c r="E224" s="50">
        <v>89.72</v>
      </c>
    </row>
    <row r="225" ht="21" customHeight="1" spans="1:5">
      <c r="A225" s="47"/>
      <c r="B225" s="48"/>
      <c r="C225" s="48" t="s">
        <v>105</v>
      </c>
      <c r="D225" s="49" t="s">
        <v>291</v>
      </c>
      <c r="E225" s="50">
        <v>215.71</v>
      </c>
    </row>
    <row r="226" ht="21" customHeight="1" spans="1:5">
      <c r="A226" s="47"/>
      <c r="B226" s="48"/>
      <c r="C226" s="48" t="s">
        <v>230</v>
      </c>
      <c r="D226" s="49" t="s">
        <v>292</v>
      </c>
      <c r="E226" s="50">
        <v>1000</v>
      </c>
    </row>
    <row r="227" ht="21" customHeight="1" spans="1:5">
      <c r="A227" s="47"/>
      <c r="B227" s="48"/>
      <c r="C227" s="48" t="s">
        <v>107</v>
      </c>
      <c r="D227" s="49" t="s">
        <v>293</v>
      </c>
      <c r="E227" s="50">
        <v>125.7</v>
      </c>
    </row>
    <row r="228" ht="21" customHeight="1" spans="1:5">
      <c r="A228" s="47"/>
      <c r="B228" s="48" t="s">
        <v>129</v>
      </c>
      <c r="C228" s="48"/>
      <c r="D228" s="49" t="s">
        <v>294</v>
      </c>
      <c r="E228" s="50">
        <v>851.5</v>
      </c>
    </row>
    <row r="229" ht="21" customHeight="1" spans="1:5">
      <c r="A229" s="47"/>
      <c r="B229" s="48"/>
      <c r="C229" s="48" t="s">
        <v>258</v>
      </c>
      <c r="D229" s="49" t="s">
        <v>295</v>
      </c>
      <c r="E229" s="50">
        <v>19.68</v>
      </c>
    </row>
    <row r="230" ht="21" customHeight="1" spans="1:5">
      <c r="A230" s="47"/>
      <c r="B230" s="48"/>
      <c r="C230" s="48" t="s">
        <v>107</v>
      </c>
      <c r="D230" s="49" t="s">
        <v>296</v>
      </c>
      <c r="E230" s="50">
        <v>831.82</v>
      </c>
    </row>
    <row r="231" ht="21" customHeight="1" spans="1:5">
      <c r="A231" s="47"/>
      <c r="B231" s="48" t="s">
        <v>142</v>
      </c>
      <c r="C231" s="48"/>
      <c r="D231" s="49" t="s">
        <v>297</v>
      </c>
      <c r="E231" s="50">
        <v>3612.24</v>
      </c>
    </row>
    <row r="232" ht="21" customHeight="1" spans="1:5">
      <c r="A232" s="47"/>
      <c r="B232" s="48"/>
      <c r="C232" s="48" t="s">
        <v>96</v>
      </c>
      <c r="D232" s="49" t="s">
        <v>298</v>
      </c>
      <c r="E232" s="50">
        <v>3411.68</v>
      </c>
    </row>
    <row r="233" ht="21" customHeight="1" spans="1:5">
      <c r="A233" s="47"/>
      <c r="B233" s="48"/>
      <c r="C233" s="48" t="s">
        <v>116</v>
      </c>
      <c r="D233" s="49" t="s">
        <v>299</v>
      </c>
      <c r="E233" s="50">
        <v>200</v>
      </c>
    </row>
    <row r="234" ht="21" customHeight="1" spans="1:5">
      <c r="A234" s="47"/>
      <c r="B234" s="48"/>
      <c r="C234" s="48" t="s">
        <v>107</v>
      </c>
      <c r="D234" s="49" t="s">
        <v>300</v>
      </c>
      <c r="E234" s="50">
        <v>0.56</v>
      </c>
    </row>
    <row r="235" ht="21" customHeight="1" spans="1:5">
      <c r="A235" s="47"/>
      <c r="B235" s="48" t="s">
        <v>194</v>
      </c>
      <c r="C235" s="48"/>
      <c r="D235" s="49" t="s">
        <v>301</v>
      </c>
      <c r="E235" s="50">
        <v>880</v>
      </c>
    </row>
    <row r="236" ht="21" customHeight="1" spans="1:5">
      <c r="A236" s="47"/>
      <c r="B236" s="48"/>
      <c r="C236" s="48" t="s">
        <v>99</v>
      </c>
      <c r="D236" s="49" t="s">
        <v>302</v>
      </c>
      <c r="E236" s="50">
        <v>880</v>
      </c>
    </row>
    <row r="237" ht="21" customHeight="1" spans="1:5">
      <c r="A237" s="47"/>
      <c r="B237" s="48" t="s">
        <v>303</v>
      </c>
      <c r="C237" s="48"/>
      <c r="D237" s="49" t="s">
        <v>304</v>
      </c>
      <c r="E237" s="50">
        <v>204.59</v>
      </c>
    </row>
    <row r="238" ht="21" customHeight="1" spans="1:5">
      <c r="A238" s="47"/>
      <c r="B238" s="48"/>
      <c r="C238" s="48" t="s">
        <v>96</v>
      </c>
      <c r="D238" s="49" t="s">
        <v>118</v>
      </c>
      <c r="E238" s="50">
        <v>137.59</v>
      </c>
    </row>
    <row r="239" ht="21" customHeight="1" spans="1:5">
      <c r="A239" s="47"/>
      <c r="B239" s="48"/>
      <c r="C239" s="48" t="s">
        <v>99</v>
      </c>
      <c r="D239" s="49" t="s">
        <v>119</v>
      </c>
      <c r="E239" s="50">
        <v>37</v>
      </c>
    </row>
    <row r="240" ht="21" customHeight="1" spans="1:5">
      <c r="A240" s="47"/>
      <c r="B240" s="48"/>
      <c r="C240" s="48" t="s">
        <v>107</v>
      </c>
      <c r="D240" s="49" t="s">
        <v>305</v>
      </c>
      <c r="E240" s="50">
        <v>30</v>
      </c>
    </row>
    <row r="241" ht="21" customHeight="1" spans="1:5">
      <c r="A241" s="47" t="s">
        <v>306</v>
      </c>
      <c r="B241" s="48"/>
      <c r="C241" s="48"/>
      <c r="D241" s="49" t="s">
        <v>307</v>
      </c>
      <c r="E241" s="50">
        <v>160</v>
      </c>
    </row>
    <row r="242" ht="21" customHeight="1" spans="1:5">
      <c r="A242" s="47"/>
      <c r="B242" s="48" t="s">
        <v>107</v>
      </c>
      <c r="C242" s="48"/>
      <c r="D242" s="49" t="s">
        <v>308</v>
      </c>
      <c r="E242" s="50">
        <v>160</v>
      </c>
    </row>
    <row r="243" ht="21" customHeight="1" spans="1:5">
      <c r="A243" s="47"/>
      <c r="B243" s="48"/>
      <c r="C243" s="48" t="s">
        <v>96</v>
      </c>
      <c r="D243" s="49" t="s">
        <v>309</v>
      </c>
      <c r="E243" s="50">
        <v>160</v>
      </c>
    </row>
    <row r="244" ht="21" customHeight="1" spans="1:5">
      <c r="A244" s="47" t="s">
        <v>310</v>
      </c>
      <c r="B244" s="48"/>
      <c r="C244" s="48"/>
      <c r="D244" s="49" t="s">
        <v>311</v>
      </c>
      <c r="E244" s="50">
        <v>7166.82</v>
      </c>
    </row>
    <row r="245" ht="21" customHeight="1" spans="1:5">
      <c r="A245" s="47"/>
      <c r="B245" s="48" t="s">
        <v>96</v>
      </c>
      <c r="C245" s="48"/>
      <c r="D245" s="49" t="s">
        <v>312</v>
      </c>
      <c r="E245" s="50">
        <v>1306.9</v>
      </c>
    </row>
    <row r="246" ht="21" customHeight="1" spans="1:5">
      <c r="A246" s="47"/>
      <c r="B246" s="48"/>
      <c r="C246" s="48" t="s">
        <v>96</v>
      </c>
      <c r="D246" s="49" t="s">
        <v>118</v>
      </c>
      <c r="E246" s="50">
        <v>904.21</v>
      </c>
    </row>
    <row r="247" ht="21" customHeight="1" spans="1:5">
      <c r="A247" s="47"/>
      <c r="B247" s="48"/>
      <c r="C247" s="48" t="s">
        <v>99</v>
      </c>
      <c r="D247" s="49" t="s">
        <v>119</v>
      </c>
      <c r="E247" s="50">
        <v>9.81</v>
      </c>
    </row>
    <row r="248" ht="21" customHeight="1" spans="1:5">
      <c r="A248" s="47"/>
      <c r="B248" s="48"/>
      <c r="C248" s="48" t="s">
        <v>101</v>
      </c>
      <c r="D248" s="49" t="s">
        <v>313</v>
      </c>
      <c r="E248" s="50">
        <v>180</v>
      </c>
    </row>
    <row r="249" ht="21" customHeight="1" spans="1:5">
      <c r="A249" s="47"/>
      <c r="B249" s="48"/>
      <c r="C249" s="48" t="s">
        <v>107</v>
      </c>
      <c r="D249" s="49" t="s">
        <v>314</v>
      </c>
      <c r="E249" s="50">
        <v>212.88</v>
      </c>
    </row>
    <row r="250" ht="21" customHeight="1" spans="1:5">
      <c r="A250" s="47"/>
      <c r="B250" s="48" t="s">
        <v>116</v>
      </c>
      <c r="C250" s="48"/>
      <c r="D250" s="49" t="s">
        <v>315</v>
      </c>
      <c r="E250" s="50">
        <v>1210</v>
      </c>
    </row>
    <row r="251" ht="21" customHeight="1" spans="1:5">
      <c r="A251" s="47"/>
      <c r="B251" s="48"/>
      <c r="C251" s="48" t="s">
        <v>107</v>
      </c>
      <c r="D251" s="49" t="s">
        <v>316</v>
      </c>
      <c r="E251" s="50">
        <v>1210</v>
      </c>
    </row>
    <row r="252" ht="21" customHeight="1" spans="1:5">
      <c r="A252" s="47"/>
      <c r="B252" s="48" t="s">
        <v>113</v>
      </c>
      <c r="C252" s="48"/>
      <c r="D252" s="49" t="s">
        <v>317</v>
      </c>
      <c r="E252" s="50">
        <v>4549.92</v>
      </c>
    </row>
    <row r="253" ht="21" customHeight="1" spans="1:5">
      <c r="A253" s="47"/>
      <c r="B253" s="48"/>
      <c r="C253" s="48" t="s">
        <v>96</v>
      </c>
      <c r="D253" s="49" t="s">
        <v>318</v>
      </c>
      <c r="E253" s="50">
        <v>4549.92</v>
      </c>
    </row>
    <row r="254" ht="21" customHeight="1" spans="1:5">
      <c r="A254" s="47"/>
      <c r="B254" s="48" t="s">
        <v>107</v>
      </c>
      <c r="C254" s="48"/>
      <c r="D254" s="49" t="s">
        <v>319</v>
      </c>
      <c r="E254" s="50">
        <v>100</v>
      </c>
    </row>
    <row r="255" ht="21" customHeight="1" spans="1:5">
      <c r="A255" s="47"/>
      <c r="B255" s="48"/>
      <c r="C255" s="48" t="s">
        <v>107</v>
      </c>
      <c r="D255" s="49" t="s">
        <v>320</v>
      </c>
      <c r="E255" s="50">
        <v>100</v>
      </c>
    </row>
    <row r="256" ht="21" customHeight="1" spans="1:5">
      <c r="A256" s="47" t="s">
        <v>321</v>
      </c>
      <c r="B256" s="48"/>
      <c r="C256" s="48"/>
      <c r="D256" s="49" t="s">
        <v>322</v>
      </c>
      <c r="E256" s="50">
        <v>6018.99</v>
      </c>
    </row>
    <row r="257" ht="21" customHeight="1" spans="1:5">
      <c r="A257" s="47"/>
      <c r="B257" s="48" t="s">
        <v>96</v>
      </c>
      <c r="C257" s="48"/>
      <c r="D257" s="49" t="s">
        <v>323</v>
      </c>
      <c r="E257" s="50">
        <v>1964.99</v>
      </c>
    </row>
    <row r="258" ht="21" customHeight="1" spans="1:5">
      <c r="A258" s="47"/>
      <c r="B258" s="48"/>
      <c r="C258" s="48" t="s">
        <v>96</v>
      </c>
      <c r="D258" s="49" t="s">
        <v>118</v>
      </c>
      <c r="E258" s="50">
        <v>391.13</v>
      </c>
    </row>
    <row r="259" ht="21" customHeight="1" spans="1:5">
      <c r="A259" s="47"/>
      <c r="B259" s="48"/>
      <c r="C259" s="48" t="s">
        <v>99</v>
      </c>
      <c r="D259" s="49" t="s">
        <v>119</v>
      </c>
      <c r="E259" s="50">
        <v>7</v>
      </c>
    </row>
    <row r="260" ht="21" customHeight="1" spans="1:5">
      <c r="A260" s="47"/>
      <c r="B260" s="48"/>
      <c r="C260" s="48" t="s">
        <v>101</v>
      </c>
      <c r="D260" s="49" t="s">
        <v>123</v>
      </c>
      <c r="E260" s="50">
        <v>61.86</v>
      </c>
    </row>
    <row r="261" ht="21" customHeight="1" spans="1:5">
      <c r="A261" s="47"/>
      <c r="B261" s="48"/>
      <c r="C261" s="48" t="s">
        <v>105</v>
      </c>
      <c r="D261" s="49" t="s">
        <v>324</v>
      </c>
      <c r="E261" s="50">
        <v>28</v>
      </c>
    </row>
    <row r="262" ht="21" customHeight="1" spans="1:5">
      <c r="A262" s="47"/>
      <c r="B262" s="48"/>
      <c r="C262" s="48" t="s">
        <v>139</v>
      </c>
      <c r="D262" s="49" t="s">
        <v>325</v>
      </c>
      <c r="E262" s="50">
        <v>10</v>
      </c>
    </row>
    <row r="263" ht="21" customHeight="1" spans="1:5">
      <c r="A263" s="47"/>
      <c r="B263" s="48"/>
      <c r="C263" s="48" t="s">
        <v>264</v>
      </c>
      <c r="D263" s="49" t="s">
        <v>326</v>
      </c>
      <c r="E263" s="50">
        <v>1</v>
      </c>
    </row>
    <row r="264" ht="21" customHeight="1" spans="1:5">
      <c r="A264" s="47"/>
      <c r="B264" s="48"/>
      <c r="C264" s="48" t="s">
        <v>327</v>
      </c>
      <c r="D264" s="49" t="s">
        <v>328</v>
      </c>
      <c r="E264" s="50">
        <v>18</v>
      </c>
    </row>
    <row r="265" ht="21" customHeight="1" spans="1:5">
      <c r="A265" s="47"/>
      <c r="B265" s="48"/>
      <c r="C265" s="48" t="s">
        <v>329</v>
      </c>
      <c r="D265" s="49" t="s">
        <v>330</v>
      </c>
      <c r="E265" s="50">
        <v>50</v>
      </c>
    </row>
    <row r="266" ht="21" customHeight="1" spans="1:5">
      <c r="A266" s="47"/>
      <c r="B266" s="48"/>
      <c r="C266" s="48" t="s">
        <v>107</v>
      </c>
      <c r="D266" s="49" t="s">
        <v>331</v>
      </c>
      <c r="E266" s="50">
        <v>1398</v>
      </c>
    </row>
    <row r="267" ht="21" customHeight="1" spans="1:5">
      <c r="A267" s="47"/>
      <c r="B267" s="48" t="s">
        <v>99</v>
      </c>
      <c r="C267" s="48"/>
      <c r="D267" s="49" t="s">
        <v>332</v>
      </c>
      <c r="E267" s="50">
        <v>38</v>
      </c>
    </row>
    <row r="268" ht="21" customHeight="1" spans="1:5">
      <c r="A268" s="47"/>
      <c r="B268" s="48"/>
      <c r="C268" s="48" t="s">
        <v>113</v>
      </c>
      <c r="D268" s="49" t="s">
        <v>333</v>
      </c>
      <c r="E268" s="50">
        <v>4</v>
      </c>
    </row>
    <row r="269" ht="21" customHeight="1" spans="1:5">
      <c r="A269" s="47"/>
      <c r="B269" s="48"/>
      <c r="C269" s="48" t="s">
        <v>166</v>
      </c>
      <c r="D269" s="49" t="s">
        <v>334</v>
      </c>
      <c r="E269" s="50">
        <v>34</v>
      </c>
    </row>
    <row r="270" ht="21" customHeight="1" spans="1:5">
      <c r="A270" s="47"/>
      <c r="B270" s="48" t="s">
        <v>116</v>
      </c>
      <c r="C270" s="48"/>
      <c r="D270" s="49" t="s">
        <v>335</v>
      </c>
      <c r="E270" s="50">
        <v>447.84</v>
      </c>
    </row>
    <row r="271" ht="21" customHeight="1" spans="1:5">
      <c r="A271" s="47"/>
      <c r="B271" s="48"/>
      <c r="C271" s="48" t="s">
        <v>96</v>
      </c>
      <c r="D271" s="49" t="s">
        <v>118</v>
      </c>
      <c r="E271" s="50">
        <v>218.84</v>
      </c>
    </row>
    <row r="272" ht="21" customHeight="1" spans="1:5">
      <c r="A272" s="47"/>
      <c r="B272" s="48"/>
      <c r="C272" s="48" t="s">
        <v>99</v>
      </c>
      <c r="D272" s="49" t="s">
        <v>119</v>
      </c>
      <c r="E272" s="50">
        <v>39</v>
      </c>
    </row>
    <row r="273" ht="21" customHeight="1" spans="1:5">
      <c r="A273" s="47"/>
      <c r="B273" s="48"/>
      <c r="C273" s="48" t="s">
        <v>101</v>
      </c>
      <c r="D273" s="49" t="s">
        <v>336</v>
      </c>
      <c r="E273" s="50">
        <v>20</v>
      </c>
    </row>
    <row r="274" ht="21" customHeight="1" spans="1:5">
      <c r="A274" s="47"/>
      <c r="B274" s="48"/>
      <c r="C274" s="48" t="s">
        <v>113</v>
      </c>
      <c r="D274" s="49" t="s">
        <v>337</v>
      </c>
      <c r="E274" s="50">
        <v>30</v>
      </c>
    </row>
    <row r="275" ht="21" customHeight="1" spans="1:5">
      <c r="A275" s="47"/>
      <c r="B275" s="48"/>
      <c r="C275" s="48" t="s">
        <v>103</v>
      </c>
      <c r="D275" s="49" t="s">
        <v>338</v>
      </c>
      <c r="E275" s="50">
        <v>30</v>
      </c>
    </row>
    <row r="276" ht="21" customHeight="1" spans="1:5">
      <c r="A276" s="47"/>
      <c r="B276" s="48"/>
      <c r="C276" s="48" t="s">
        <v>339</v>
      </c>
      <c r="D276" s="49" t="s">
        <v>340</v>
      </c>
      <c r="E276" s="50">
        <v>100</v>
      </c>
    </row>
    <row r="277" ht="21" customHeight="1" spans="1:5">
      <c r="A277" s="47"/>
      <c r="B277" s="48"/>
      <c r="C277" s="48" t="s">
        <v>107</v>
      </c>
      <c r="D277" s="49" t="s">
        <v>341</v>
      </c>
      <c r="E277" s="50">
        <v>10</v>
      </c>
    </row>
    <row r="278" ht="21" customHeight="1" spans="1:5">
      <c r="A278" s="47"/>
      <c r="B278" s="48" t="s">
        <v>113</v>
      </c>
      <c r="C278" s="48"/>
      <c r="D278" s="49" t="s">
        <v>342</v>
      </c>
      <c r="E278" s="50">
        <v>1499.16</v>
      </c>
    </row>
    <row r="279" ht="21" customHeight="1" spans="1:5">
      <c r="A279" s="47"/>
      <c r="B279" s="48"/>
      <c r="C279" s="48" t="s">
        <v>96</v>
      </c>
      <c r="D279" s="49" t="s">
        <v>118</v>
      </c>
      <c r="E279" s="50">
        <v>79.16</v>
      </c>
    </row>
    <row r="280" ht="21" customHeight="1" spans="1:5">
      <c r="A280" s="47"/>
      <c r="B280" s="48"/>
      <c r="C280" s="48" t="s">
        <v>99</v>
      </c>
      <c r="D280" s="49" t="s">
        <v>119</v>
      </c>
      <c r="E280" s="50">
        <v>20</v>
      </c>
    </row>
    <row r="281" ht="21" customHeight="1" spans="1:5">
      <c r="A281" s="47"/>
      <c r="B281" s="48"/>
      <c r="C281" s="48" t="s">
        <v>107</v>
      </c>
      <c r="D281" s="49" t="s">
        <v>343</v>
      </c>
      <c r="E281" s="50">
        <v>1400</v>
      </c>
    </row>
    <row r="282" ht="21" customHeight="1" spans="1:5">
      <c r="A282" s="47"/>
      <c r="B282" s="48" t="s">
        <v>129</v>
      </c>
      <c r="C282" s="48"/>
      <c r="D282" s="49" t="s">
        <v>344</v>
      </c>
      <c r="E282" s="50">
        <v>894</v>
      </c>
    </row>
    <row r="283" ht="21" customHeight="1" spans="1:5">
      <c r="A283" s="47"/>
      <c r="B283" s="48"/>
      <c r="C283" s="48" t="s">
        <v>101</v>
      </c>
      <c r="D283" s="49" t="s">
        <v>345</v>
      </c>
      <c r="E283" s="50">
        <v>42</v>
      </c>
    </row>
    <row r="284" ht="21" customHeight="1" spans="1:5">
      <c r="A284" s="47"/>
      <c r="B284" s="48"/>
      <c r="C284" s="48" t="s">
        <v>113</v>
      </c>
      <c r="D284" s="49" t="s">
        <v>346</v>
      </c>
      <c r="E284" s="50">
        <v>852</v>
      </c>
    </row>
    <row r="285" ht="21" customHeight="1" spans="1:5">
      <c r="A285" s="47"/>
      <c r="B285" s="48" t="s">
        <v>105</v>
      </c>
      <c r="C285" s="48"/>
      <c r="D285" s="49" t="s">
        <v>347</v>
      </c>
      <c r="E285" s="50">
        <v>75</v>
      </c>
    </row>
    <row r="286" ht="21" customHeight="1" spans="1:5">
      <c r="A286" s="47"/>
      <c r="B286" s="48"/>
      <c r="C286" s="48" t="s">
        <v>116</v>
      </c>
      <c r="D286" s="49" t="s">
        <v>348</v>
      </c>
      <c r="E286" s="50">
        <v>60</v>
      </c>
    </row>
    <row r="287" ht="21" customHeight="1" spans="1:5">
      <c r="A287" s="47"/>
      <c r="B287" s="48"/>
      <c r="C287" s="48" t="s">
        <v>101</v>
      </c>
      <c r="D287" s="49" t="s">
        <v>349</v>
      </c>
      <c r="E287" s="50">
        <v>15</v>
      </c>
    </row>
    <row r="288" ht="21" customHeight="1" spans="1:5">
      <c r="A288" s="47"/>
      <c r="B288" s="48" t="s">
        <v>107</v>
      </c>
      <c r="C288" s="48"/>
      <c r="D288" s="49" t="s">
        <v>350</v>
      </c>
      <c r="E288" s="50">
        <v>1100</v>
      </c>
    </row>
    <row r="289" ht="21" customHeight="1" spans="1:5">
      <c r="A289" s="47"/>
      <c r="B289" s="48"/>
      <c r="C289" s="48" t="s">
        <v>107</v>
      </c>
      <c r="D289" s="49" t="s">
        <v>351</v>
      </c>
      <c r="E289" s="50">
        <v>1100</v>
      </c>
    </row>
    <row r="290" ht="21" customHeight="1" spans="1:5">
      <c r="A290" s="47" t="s">
        <v>352</v>
      </c>
      <c r="B290" s="48"/>
      <c r="C290" s="48"/>
      <c r="D290" s="49" t="s">
        <v>353</v>
      </c>
      <c r="E290" s="50">
        <v>25</v>
      </c>
    </row>
    <row r="291" ht="21" customHeight="1" spans="1:5">
      <c r="A291" s="47"/>
      <c r="B291" s="48" t="s">
        <v>96</v>
      </c>
      <c r="C291" s="48"/>
      <c r="D291" s="49" t="s">
        <v>354</v>
      </c>
      <c r="E291" s="50">
        <v>25</v>
      </c>
    </row>
    <row r="292" ht="21" customHeight="1" spans="1:5">
      <c r="A292" s="47"/>
      <c r="B292" s="48"/>
      <c r="C292" s="48" t="s">
        <v>107</v>
      </c>
      <c r="D292" s="49" t="s">
        <v>355</v>
      </c>
      <c r="E292" s="50">
        <v>25</v>
      </c>
    </row>
    <row r="293" ht="21" customHeight="1" spans="1:5">
      <c r="A293" s="47" t="s">
        <v>356</v>
      </c>
      <c r="B293" s="48"/>
      <c r="C293" s="48"/>
      <c r="D293" s="49" t="s">
        <v>357</v>
      </c>
      <c r="E293" s="50">
        <v>500</v>
      </c>
    </row>
    <row r="294" ht="21" customHeight="1" spans="1:5">
      <c r="A294" s="47"/>
      <c r="B294" s="48" t="s">
        <v>107</v>
      </c>
      <c r="C294" s="48"/>
      <c r="D294" s="49" t="s">
        <v>358</v>
      </c>
      <c r="E294" s="50">
        <v>500</v>
      </c>
    </row>
    <row r="295" ht="21" customHeight="1" spans="1:5">
      <c r="A295" s="47"/>
      <c r="B295" s="48"/>
      <c r="C295" s="48" t="s">
        <v>107</v>
      </c>
      <c r="D295" s="49" t="s">
        <v>359</v>
      </c>
      <c r="E295" s="50">
        <v>500</v>
      </c>
    </row>
    <row r="296" ht="21" customHeight="1" spans="1:5">
      <c r="A296" s="47" t="s">
        <v>360</v>
      </c>
      <c r="B296" s="48"/>
      <c r="C296" s="48"/>
      <c r="D296" s="49" t="s">
        <v>361</v>
      </c>
      <c r="E296" s="50">
        <v>13</v>
      </c>
    </row>
    <row r="297" ht="21" customHeight="1" spans="1:5">
      <c r="A297" s="47"/>
      <c r="B297" s="48" t="s">
        <v>96</v>
      </c>
      <c r="C297" s="48"/>
      <c r="D297" s="49" t="s">
        <v>362</v>
      </c>
      <c r="E297" s="50">
        <v>13</v>
      </c>
    </row>
    <row r="298" ht="21" customHeight="1" spans="1:5">
      <c r="A298" s="47"/>
      <c r="B298" s="48"/>
      <c r="C298" s="48" t="s">
        <v>99</v>
      </c>
      <c r="D298" s="49" t="s">
        <v>119</v>
      </c>
      <c r="E298" s="50">
        <v>13</v>
      </c>
    </row>
    <row r="299" ht="21" customHeight="1" spans="1:5">
      <c r="A299" s="47" t="s">
        <v>363</v>
      </c>
      <c r="B299" s="48"/>
      <c r="C299" s="48"/>
      <c r="D299" s="49" t="s">
        <v>364</v>
      </c>
      <c r="E299" s="50">
        <v>200</v>
      </c>
    </row>
    <row r="300" ht="21" customHeight="1" spans="1:5">
      <c r="A300" s="47"/>
      <c r="B300" s="48" t="s">
        <v>96</v>
      </c>
      <c r="C300" s="48"/>
      <c r="D300" s="49" t="s">
        <v>365</v>
      </c>
      <c r="E300" s="50">
        <v>200</v>
      </c>
    </row>
    <row r="301" ht="21" customHeight="1" spans="1:5">
      <c r="A301" s="47"/>
      <c r="B301" s="48"/>
      <c r="C301" s="48" t="s">
        <v>230</v>
      </c>
      <c r="D301" s="49" t="s">
        <v>366</v>
      </c>
      <c r="E301" s="50">
        <v>200</v>
      </c>
    </row>
    <row r="302" ht="21" customHeight="1" spans="1:5">
      <c r="A302" s="47" t="s">
        <v>367</v>
      </c>
      <c r="B302" s="48"/>
      <c r="C302" s="48"/>
      <c r="D302" s="49" t="s">
        <v>368</v>
      </c>
      <c r="E302" s="50">
        <v>5755.61999999999</v>
      </c>
    </row>
    <row r="303" ht="21" customHeight="1" spans="1:5">
      <c r="A303" s="47"/>
      <c r="B303" s="48" t="s">
        <v>96</v>
      </c>
      <c r="C303" s="48"/>
      <c r="D303" s="49" t="s">
        <v>369</v>
      </c>
      <c r="E303" s="50">
        <v>3210</v>
      </c>
    </row>
    <row r="304" ht="21" customHeight="1" spans="1:5">
      <c r="A304" s="47"/>
      <c r="B304" s="48"/>
      <c r="C304" s="48" t="s">
        <v>116</v>
      </c>
      <c r="D304" s="49" t="s">
        <v>370</v>
      </c>
      <c r="E304" s="50">
        <v>3200</v>
      </c>
    </row>
    <row r="305" ht="21" customHeight="1" spans="1:5">
      <c r="A305" s="47"/>
      <c r="B305" s="48"/>
      <c r="C305" s="48" t="s">
        <v>113</v>
      </c>
      <c r="D305" s="49" t="s">
        <v>371</v>
      </c>
      <c r="E305" s="50">
        <v>10</v>
      </c>
    </row>
    <row r="306" ht="21" customHeight="1" spans="1:5">
      <c r="A306" s="47"/>
      <c r="B306" s="48" t="s">
        <v>99</v>
      </c>
      <c r="C306" s="48"/>
      <c r="D306" s="49" t="s">
        <v>372</v>
      </c>
      <c r="E306" s="50">
        <v>2545.62</v>
      </c>
    </row>
    <row r="307" ht="21" customHeight="1" spans="1:5">
      <c r="A307" s="47"/>
      <c r="B307" s="48"/>
      <c r="C307" s="48" t="s">
        <v>96</v>
      </c>
      <c r="D307" s="49" t="s">
        <v>373</v>
      </c>
      <c r="E307" s="50">
        <v>2545.62</v>
      </c>
    </row>
    <row r="308" ht="21" customHeight="1" spans="1:5">
      <c r="A308" s="47" t="s">
        <v>374</v>
      </c>
      <c r="B308" s="48"/>
      <c r="C308" s="48"/>
      <c r="D308" s="49" t="s">
        <v>375</v>
      </c>
      <c r="E308" s="50">
        <v>796.66</v>
      </c>
    </row>
    <row r="309" ht="21" customHeight="1" spans="1:5">
      <c r="A309" s="47"/>
      <c r="B309" s="48" t="s">
        <v>96</v>
      </c>
      <c r="C309" s="48"/>
      <c r="D309" s="49" t="s">
        <v>376</v>
      </c>
      <c r="E309" s="50">
        <v>273.66</v>
      </c>
    </row>
    <row r="310" ht="21" customHeight="1" spans="1:5">
      <c r="A310" s="47"/>
      <c r="B310" s="48"/>
      <c r="C310" s="48" t="s">
        <v>96</v>
      </c>
      <c r="D310" s="49" t="s">
        <v>118</v>
      </c>
      <c r="E310" s="50">
        <v>150.16</v>
      </c>
    </row>
    <row r="311" ht="21" customHeight="1" spans="1:5">
      <c r="A311" s="47"/>
      <c r="B311" s="48"/>
      <c r="C311" s="48" t="s">
        <v>103</v>
      </c>
      <c r="D311" s="49" t="s">
        <v>377</v>
      </c>
      <c r="E311" s="50">
        <v>123.5</v>
      </c>
    </row>
    <row r="312" ht="21" customHeight="1" spans="1:5">
      <c r="A312" s="47"/>
      <c r="B312" s="48" t="s">
        <v>99</v>
      </c>
      <c r="C312" s="48"/>
      <c r="D312" s="49" t="s">
        <v>378</v>
      </c>
      <c r="E312" s="50">
        <v>523</v>
      </c>
    </row>
    <row r="313" ht="21" customHeight="1" spans="1:5">
      <c r="A313" s="47"/>
      <c r="B313" s="48"/>
      <c r="C313" s="48" t="s">
        <v>96</v>
      </c>
      <c r="D313" s="49" t="s">
        <v>118</v>
      </c>
      <c r="E313" s="50">
        <v>515</v>
      </c>
    </row>
    <row r="314" ht="21" customHeight="1" spans="1:5">
      <c r="A314" s="47"/>
      <c r="B314" s="48"/>
      <c r="C314" s="48" t="s">
        <v>99</v>
      </c>
      <c r="D314" s="49" t="s">
        <v>119</v>
      </c>
      <c r="E314" s="50">
        <v>8</v>
      </c>
    </row>
    <row r="315" ht="21" customHeight="1" spans="1:5">
      <c r="A315" s="47" t="s">
        <v>379</v>
      </c>
      <c r="B315" s="48"/>
      <c r="C315" s="48"/>
      <c r="D315" s="49" t="s">
        <v>380</v>
      </c>
      <c r="E315" s="50">
        <v>2664</v>
      </c>
    </row>
    <row r="316" ht="21" customHeight="1" spans="1:5">
      <c r="A316" s="47" t="s">
        <v>381</v>
      </c>
      <c r="B316" s="48"/>
      <c r="C316" s="48"/>
      <c r="D316" s="49" t="s">
        <v>382</v>
      </c>
      <c r="E316" s="50">
        <v>1758.76</v>
      </c>
    </row>
    <row r="317" ht="21" customHeight="1" spans="1:5">
      <c r="A317" s="47"/>
      <c r="B317" s="48" t="s">
        <v>116</v>
      </c>
      <c r="C317" s="48"/>
      <c r="D317" s="49" t="s">
        <v>383</v>
      </c>
      <c r="E317" s="50">
        <v>1758.76</v>
      </c>
    </row>
    <row r="318" ht="21" customHeight="1" spans="1:5">
      <c r="A318" s="47"/>
      <c r="B318" s="48"/>
      <c r="C318" s="48" t="s">
        <v>96</v>
      </c>
      <c r="D318" s="49" t="s">
        <v>384</v>
      </c>
      <c r="E318" s="50">
        <v>1758.76</v>
      </c>
    </row>
  </sheetData>
  <sheetProtection formatCells="0" formatColumns="0" formatRows="0"/>
  <mergeCells count="256">
    <mergeCell ref="A4:C4"/>
    <mergeCell ref="IW4:IY4"/>
    <mergeCell ref="SS4:SU4"/>
    <mergeCell ref="ACO4:ACQ4"/>
    <mergeCell ref="AMK4:AMM4"/>
    <mergeCell ref="AWG4:AWI4"/>
    <mergeCell ref="BGC4:BGE4"/>
    <mergeCell ref="BPY4:BQA4"/>
    <mergeCell ref="BZU4:BZW4"/>
    <mergeCell ref="CJQ4:CJS4"/>
    <mergeCell ref="CTM4:CTO4"/>
    <mergeCell ref="DDI4:DDK4"/>
    <mergeCell ref="DNE4:DNG4"/>
    <mergeCell ref="DXA4:DXC4"/>
    <mergeCell ref="EGW4:EGY4"/>
    <mergeCell ref="EQS4:EQU4"/>
    <mergeCell ref="FAO4:FAQ4"/>
    <mergeCell ref="FKK4:FKM4"/>
    <mergeCell ref="FUG4:FUI4"/>
    <mergeCell ref="GEC4:GEE4"/>
    <mergeCell ref="GNY4:GOA4"/>
    <mergeCell ref="GXU4:GXW4"/>
    <mergeCell ref="HHQ4:HHS4"/>
    <mergeCell ref="HRM4:HRO4"/>
    <mergeCell ref="IBI4:IBK4"/>
    <mergeCell ref="ILE4:ILG4"/>
    <mergeCell ref="IVA4:IVC4"/>
    <mergeCell ref="JEW4:JEY4"/>
    <mergeCell ref="JOS4:JOU4"/>
    <mergeCell ref="JYO4:JYQ4"/>
    <mergeCell ref="KIK4:KIM4"/>
    <mergeCell ref="KSG4:KSI4"/>
    <mergeCell ref="LCC4:LCE4"/>
    <mergeCell ref="LLY4:LMA4"/>
    <mergeCell ref="LVU4:LVW4"/>
    <mergeCell ref="MFQ4:MFS4"/>
    <mergeCell ref="MPM4:MPO4"/>
    <mergeCell ref="MZI4:MZK4"/>
    <mergeCell ref="NJE4:NJG4"/>
    <mergeCell ref="NTA4:NTC4"/>
    <mergeCell ref="OCW4:OCY4"/>
    <mergeCell ref="OMS4:OMU4"/>
    <mergeCell ref="OWO4:OWQ4"/>
    <mergeCell ref="PGK4:PGM4"/>
    <mergeCell ref="PQG4:PQI4"/>
    <mergeCell ref="QAC4:QAE4"/>
    <mergeCell ref="QJY4:QKA4"/>
    <mergeCell ref="QTU4:QTW4"/>
    <mergeCell ref="RDQ4:RDS4"/>
    <mergeCell ref="RNM4:RNO4"/>
    <mergeCell ref="RXI4:RXK4"/>
    <mergeCell ref="SHE4:SHG4"/>
    <mergeCell ref="SRA4:SRC4"/>
    <mergeCell ref="TAW4:TAY4"/>
    <mergeCell ref="TKS4:TKU4"/>
    <mergeCell ref="TUO4:TUQ4"/>
    <mergeCell ref="UEK4:UEM4"/>
    <mergeCell ref="UOG4:UOI4"/>
    <mergeCell ref="UYC4:UYE4"/>
    <mergeCell ref="VHY4:VIA4"/>
    <mergeCell ref="VRU4:VRW4"/>
    <mergeCell ref="WBQ4:WBS4"/>
    <mergeCell ref="WLM4:WLO4"/>
    <mergeCell ref="WVI4:WVK4"/>
    <mergeCell ref="D4:D5"/>
    <mergeCell ref="E4:E5"/>
    <mergeCell ref="IZ4:IZ5"/>
    <mergeCell ref="JA4:JA5"/>
    <mergeCell ref="SV4:SV5"/>
    <mergeCell ref="SW4:SW5"/>
    <mergeCell ref="ACR4:ACR5"/>
    <mergeCell ref="ACS4:ACS5"/>
    <mergeCell ref="AMN4:AMN5"/>
    <mergeCell ref="AMO4:AMO5"/>
    <mergeCell ref="AWJ4:AWJ5"/>
    <mergeCell ref="AWK4:AWK5"/>
    <mergeCell ref="BGF4:BGF5"/>
    <mergeCell ref="BGG4:BGG5"/>
    <mergeCell ref="BQB4:BQB5"/>
    <mergeCell ref="BQC4:BQC5"/>
    <mergeCell ref="BZX4:BZX5"/>
    <mergeCell ref="BZY4:BZY5"/>
    <mergeCell ref="CJT4:CJT5"/>
    <mergeCell ref="CJU4:CJU5"/>
    <mergeCell ref="CTP4:CTP5"/>
    <mergeCell ref="CTQ4:CTQ5"/>
    <mergeCell ref="DDL4:DDL5"/>
    <mergeCell ref="DDM4:DDM5"/>
    <mergeCell ref="DNH4:DNH5"/>
    <mergeCell ref="DNI4:DNI5"/>
    <mergeCell ref="DXD4:DXD5"/>
    <mergeCell ref="DXE4:DXE5"/>
    <mergeCell ref="EGZ4:EGZ5"/>
    <mergeCell ref="EHA4:EHA5"/>
    <mergeCell ref="EQV4:EQV5"/>
    <mergeCell ref="EQW4:EQW5"/>
    <mergeCell ref="FAR4:FAR5"/>
    <mergeCell ref="FAS4:FAS5"/>
    <mergeCell ref="FKN4:FKN5"/>
    <mergeCell ref="FKO4:FKO5"/>
    <mergeCell ref="FUJ4:FUJ5"/>
    <mergeCell ref="FUK4:FUK5"/>
    <mergeCell ref="GEF4:GEF5"/>
    <mergeCell ref="GEG4:GEG5"/>
    <mergeCell ref="GOB4:GOB5"/>
    <mergeCell ref="GOC4:GOC5"/>
    <mergeCell ref="GXX4:GXX5"/>
    <mergeCell ref="GXY4:GXY5"/>
    <mergeCell ref="HHT4:HHT5"/>
    <mergeCell ref="HHU4:HHU5"/>
    <mergeCell ref="HRP4:HRP5"/>
    <mergeCell ref="HRQ4:HRQ5"/>
    <mergeCell ref="IBL4:IBL5"/>
    <mergeCell ref="IBM4:IBM5"/>
    <mergeCell ref="ILH4:ILH5"/>
    <mergeCell ref="ILI4:ILI5"/>
    <mergeCell ref="IVD4:IVD5"/>
    <mergeCell ref="IVE4:IVE5"/>
    <mergeCell ref="JEZ4:JEZ5"/>
    <mergeCell ref="JFA4:JFA5"/>
    <mergeCell ref="JOV4:JOV5"/>
    <mergeCell ref="JOW4:JOW5"/>
    <mergeCell ref="JYR4:JYR5"/>
    <mergeCell ref="JYS4:JYS5"/>
    <mergeCell ref="KIN4:KIN5"/>
    <mergeCell ref="KIO4:KIO5"/>
    <mergeCell ref="KSJ4:KSJ5"/>
    <mergeCell ref="KSK4:KSK5"/>
    <mergeCell ref="LCF4:LCF5"/>
    <mergeCell ref="LCG4:LCG5"/>
    <mergeCell ref="LMB4:LMB5"/>
    <mergeCell ref="LMC4:LMC5"/>
    <mergeCell ref="LVX4:LVX5"/>
    <mergeCell ref="LVY4:LVY5"/>
    <mergeCell ref="MFT4:MFT5"/>
    <mergeCell ref="MFU4:MFU5"/>
    <mergeCell ref="MPP4:MPP5"/>
    <mergeCell ref="MPQ4:MPQ5"/>
    <mergeCell ref="MZL4:MZL5"/>
    <mergeCell ref="MZM4:MZM5"/>
    <mergeCell ref="NJH4:NJH5"/>
    <mergeCell ref="NJI4:NJI5"/>
    <mergeCell ref="NTD4:NTD5"/>
    <mergeCell ref="NTE4:NTE5"/>
    <mergeCell ref="OCZ4:OCZ5"/>
    <mergeCell ref="ODA4:ODA5"/>
    <mergeCell ref="OMV4:OMV5"/>
    <mergeCell ref="OMW4:OMW5"/>
    <mergeCell ref="OWR4:OWR5"/>
    <mergeCell ref="OWS4:OWS5"/>
    <mergeCell ref="PGN4:PGN5"/>
    <mergeCell ref="PGO4:PGO5"/>
    <mergeCell ref="PQJ4:PQJ5"/>
    <mergeCell ref="PQK4:PQK5"/>
    <mergeCell ref="QAF4:QAF5"/>
    <mergeCell ref="QAG4:QAG5"/>
    <mergeCell ref="QKB4:QKB5"/>
    <mergeCell ref="QKC4:QKC5"/>
    <mergeCell ref="QTX4:QTX5"/>
    <mergeCell ref="QTY4:QTY5"/>
    <mergeCell ref="RDT4:RDT5"/>
    <mergeCell ref="RDU4:RDU5"/>
    <mergeCell ref="RNP4:RNP5"/>
    <mergeCell ref="RNQ4:RNQ5"/>
    <mergeCell ref="RXL4:RXL5"/>
    <mergeCell ref="RXM4:RXM5"/>
    <mergeCell ref="SHH4:SHH5"/>
    <mergeCell ref="SHI4:SHI5"/>
    <mergeCell ref="SRD4:SRD5"/>
    <mergeCell ref="SRE4:SRE5"/>
    <mergeCell ref="TAZ4:TAZ5"/>
    <mergeCell ref="TBA4:TBA5"/>
    <mergeCell ref="TKV4:TKV5"/>
    <mergeCell ref="TKW4:TKW5"/>
    <mergeCell ref="TUR4:TUR5"/>
    <mergeCell ref="TUS4:TUS5"/>
    <mergeCell ref="UEN4:UEN5"/>
    <mergeCell ref="UEO4:UEO5"/>
    <mergeCell ref="UOJ4:UOJ5"/>
    <mergeCell ref="UOK4:UOK5"/>
    <mergeCell ref="UYF4:UYF5"/>
    <mergeCell ref="UYG4:UYG5"/>
    <mergeCell ref="VIB4:VIB5"/>
    <mergeCell ref="VIC4:VIC5"/>
    <mergeCell ref="VRX4:VRX5"/>
    <mergeCell ref="VRY4:VRY5"/>
    <mergeCell ref="WBT4:WBT5"/>
    <mergeCell ref="WBU4:WBU5"/>
    <mergeCell ref="WLP4:WLP5"/>
    <mergeCell ref="WLQ4:WLQ5"/>
    <mergeCell ref="WVL4:WVL5"/>
    <mergeCell ref="WVM4:WVM5"/>
    <mergeCell ref="A1:E2"/>
    <mergeCell ref="AWG1:AWK2"/>
    <mergeCell ref="CTM1:CTQ2"/>
    <mergeCell ref="EQS1:EQW2"/>
    <mergeCell ref="GNY1:GOC2"/>
    <mergeCell ref="ILE1:ILI2"/>
    <mergeCell ref="KIK1:KIO2"/>
    <mergeCell ref="MFQ1:MFU2"/>
    <mergeCell ref="OCW1:ODA2"/>
    <mergeCell ref="QAC1:QAG2"/>
    <mergeCell ref="RXI1:RXM2"/>
    <mergeCell ref="TUO1:TUS2"/>
    <mergeCell ref="VRU1:VRY2"/>
    <mergeCell ref="IW1:JA2"/>
    <mergeCell ref="BGC1:BGG2"/>
    <mergeCell ref="DDI1:DDM2"/>
    <mergeCell ref="FAO1:FAS2"/>
    <mergeCell ref="GXU1:GXY2"/>
    <mergeCell ref="IVA1:IVE2"/>
    <mergeCell ref="KSG1:KSK2"/>
    <mergeCell ref="MPM1:MPQ2"/>
    <mergeCell ref="OMS1:OMW2"/>
    <mergeCell ref="QJY1:QKC2"/>
    <mergeCell ref="SHE1:SHI2"/>
    <mergeCell ref="UEK1:UEO2"/>
    <mergeCell ref="WBQ1:WBU2"/>
    <mergeCell ref="SS1:SW2"/>
    <mergeCell ref="BPY1:BQC2"/>
    <mergeCell ref="DNE1:DNI2"/>
    <mergeCell ref="FKK1:FKO2"/>
    <mergeCell ref="HHQ1:HHU2"/>
    <mergeCell ref="JEW1:JFA2"/>
    <mergeCell ref="LCC1:LCG2"/>
    <mergeCell ref="MZI1:MZM2"/>
    <mergeCell ref="OWO1:OWS2"/>
    <mergeCell ref="QTU1:QTY2"/>
    <mergeCell ref="SRA1:SRE2"/>
    <mergeCell ref="UOG1:UOK2"/>
    <mergeCell ref="WLM1:WLQ2"/>
    <mergeCell ref="ACO1:ACS2"/>
    <mergeCell ref="BZU1:BZY2"/>
    <mergeCell ref="DXA1:DXE2"/>
    <mergeCell ref="FUG1:FUK2"/>
    <mergeCell ref="HRM1:HRQ2"/>
    <mergeCell ref="JOS1:JOW2"/>
    <mergeCell ref="LLY1:LMC2"/>
    <mergeCell ref="NJE1:NJI2"/>
    <mergeCell ref="PGK1:PGO2"/>
    <mergeCell ref="RDQ1:RDU2"/>
    <mergeCell ref="TAW1:TBA2"/>
    <mergeCell ref="UYC1:UYG2"/>
    <mergeCell ref="WVI1:WVM2"/>
    <mergeCell ref="AMK1:AMO2"/>
    <mergeCell ref="CJQ1:CJU2"/>
    <mergeCell ref="EGW1:EHA2"/>
    <mergeCell ref="GEC1:GEG2"/>
    <mergeCell ref="IBI1:IBM2"/>
    <mergeCell ref="JYO1:JYS2"/>
    <mergeCell ref="LVU1:LVY2"/>
    <mergeCell ref="NTA1:NTE2"/>
    <mergeCell ref="PQG1:PQK2"/>
    <mergeCell ref="RNM1:RNQ2"/>
    <mergeCell ref="TKS1:TKW2"/>
    <mergeCell ref="VHY1:VIC2"/>
  </mergeCells>
  <printOptions horizontalCentered="1"/>
  <pageMargins left="0.74999998873613" right="0.74999998873613" top="0.999999984981507" bottom="0.999999984981507" header="0.499999992490753" footer="0.499999992490753"/>
  <pageSetup paperSize="9" scale="10" orientation="landscape"/>
  <headerFooter alignWithMargins="0" scaleWithDoc="0">
    <oddFooter>&amp;C页(&amp;P)</oddFooter>
  </headerFooter>
  <ignoredErrors>
    <ignoredError sqref="A7:C3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8"/>
  <sheetViews>
    <sheetView showZeros="0" view="pageBreakPreview" zoomScaleNormal="100" zoomScaleSheetLayoutView="100" workbookViewId="0">
      <selection activeCell="J7" sqref="J7"/>
    </sheetView>
  </sheetViews>
  <sheetFormatPr defaultColWidth="8.7" defaultRowHeight="24.9" customHeight="1" outlineLevelCol="4"/>
  <cols>
    <col min="1" max="1" width="29.7" style="8" customWidth="1"/>
    <col min="2" max="4" width="12.7" style="8" customWidth="1"/>
    <col min="5" max="5" width="17.7" style="8" customWidth="1"/>
    <col min="6" max="255" width="8.7" style="8"/>
    <col min="256" max="16384" width="8.7" style="2"/>
  </cols>
  <sheetData>
    <row r="1" s="2" customFormat="1" ht="54.9" customHeight="1" spans="1:5">
      <c r="A1" s="20" t="s">
        <v>385</v>
      </c>
      <c r="B1" s="20"/>
      <c r="C1" s="20"/>
      <c r="D1" s="20"/>
      <c r="E1" s="20"/>
    </row>
    <row r="2" s="2" customFormat="1" ht="21.9" customHeight="1" spans="1:5">
      <c r="A2" s="8"/>
      <c r="B2" s="8"/>
      <c r="C2" s="8"/>
      <c r="D2" s="8"/>
      <c r="E2" s="9" t="s">
        <v>13</v>
      </c>
    </row>
    <row r="3" s="4" customFormat="1" ht="33.9" customHeight="1" spans="1:5">
      <c r="A3" s="21" t="s">
        <v>14</v>
      </c>
      <c r="B3" s="21" t="s">
        <v>93</v>
      </c>
      <c r="C3" s="21" t="s">
        <v>73</v>
      </c>
      <c r="D3" s="21" t="s">
        <v>386</v>
      </c>
      <c r="E3" s="21" t="s">
        <v>6</v>
      </c>
    </row>
    <row r="4" s="2" customFormat="1" customHeight="1" spans="1:5">
      <c r="A4" s="22" t="s">
        <v>43</v>
      </c>
      <c r="B4" s="22">
        <v>21194</v>
      </c>
      <c r="C4" s="22">
        <f t="shared" ref="C4:C27" si="0">B4-D4</f>
        <v>20851</v>
      </c>
      <c r="D4" s="13">
        <v>343</v>
      </c>
      <c r="E4" s="22"/>
    </row>
    <row r="5" s="2" customFormat="1" customHeight="1" spans="1:5">
      <c r="A5" s="22" t="s">
        <v>44</v>
      </c>
      <c r="B5" s="22">
        <v>254</v>
      </c>
      <c r="C5" s="22">
        <f t="shared" si="0"/>
        <v>254</v>
      </c>
      <c r="D5" s="13"/>
      <c r="E5" s="22"/>
    </row>
    <row r="6" s="2" customFormat="1" customHeight="1" spans="1:5">
      <c r="A6" s="22" t="s">
        <v>45</v>
      </c>
      <c r="B6" s="22">
        <v>746</v>
      </c>
      <c r="C6" s="22">
        <f t="shared" si="0"/>
        <v>746</v>
      </c>
      <c r="D6" s="13"/>
      <c r="E6" s="22"/>
    </row>
    <row r="7" s="2" customFormat="1" customHeight="1" spans="1:5">
      <c r="A7" s="22" t="s">
        <v>46</v>
      </c>
      <c r="B7" s="22">
        <v>13847</v>
      </c>
      <c r="C7" s="22">
        <f t="shared" si="0"/>
        <v>10544</v>
      </c>
      <c r="D7" s="13">
        <v>3303</v>
      </c>
      <c r="E7" s="22"/>
    </row>
    <row r="8" s="2" customFormat="1" customHeight="1" spans="1:5">
      <c r="A8" s="22" t="s">
        <v>47</v>
      </c>
      <c r="B8" s="22">
        <v>1885</v>
      </c>
      <c r="C8" s="22">
        <f t="shared" si="0"/>
        <v>1885</v>
      </c>
      <c r="D8" s="13"/>
      <c r="E8" s="22"/>
    </row>
    <row r="9" s="2" customFormat="1" customHeight="1" spans="1:5">
      <c r="A9" s="22" t="s">
        <v>48</v>
      </c>
      <c r="B9" s="22">
        <v>198</v>
      </c>
      <c r="C9" s="22">
        <f t="shared" si="0"/>
        <v>198</v>
      </c>
      <c r="D9" s="13"/>
      <c r="E9" s="22"/>
    </row>
    <row r="10" s="2" customFormat="1" customHeight="1" spans="1:5">
      <c r="A10" s="22" t="s">
        <v>49</v>
      </c>
      <c r="B10" s="22">
        <v>16535</v>
      </c>
      <c r="C10" s="22">
        <f t="shared" si="0"/>
        <v>15446</v>
      </c>
      <c r="D10" s="13">
        <v>1089</v>
      </c>
      <c r="E10" s="22"/>
    </row>
    <row r="11" s="2" customFormat="1" customHeight="1" spans="1:5">
      <c r="A11" s="22" t="s">
        <v>50</v>
      </c>
      <c r="B11" s="22">
        <v>9067</v>
      </c>
      <c r="C11" s="22">
        <f t="shared" si="0"/>
        <v>9005</v>
      </c>
      <c r="D11" s="13">
        <v>62</v>
      </c>
      <c r="E11" s="22"/>
    </row>
    <row r="12" s="2" customFormat="1" customHeight="1" spans="1:5">
      <c r="A12" s="22" t="s">
        <v>51</v>
      </c>
      <c r="B12" s="22">
        <v>160</v>
      </c>
      <c r="C12" s="22">
        <f t="shared" si="0"/>
        <v>160</v>
      </c>
      <c r="D12" s="13"/>
      <c r="E12" s="22"/>
    </row>
    <row r="13" s="2" customFormat="1" customHeight="1" spans="1:5">
      <c r="A13" s="22" t="s">
        <v>52</v>
      </c>
      <c r="B13" s="22">
        <v>7167</v>
      </c>
      <c r="C13" s="22">
        <f t="shared" si="0"/>
        <v>5690</v>
      </c>
      <c r="D13" s="13">
        <v>1477</v>
      </c>
      <c r="E13" s="23"/>
    </row>
    <row r="14" s="2" customFormat="1" customHeight="1" spans="1:5">
      <c r="A14" s="22" t="s">
        <v>53</v>
      </c>
      <c r="B14" s="22">
        <v>6019</v>
      </c>
      <c r="C14" s="22">
        <f t="shared" si="0"/>
        <v>5904</v>
      </c>
      <c r="D14" s="13">
        <v>115</v>
      </c>
      <c r="E14" s="22"/>
    </row>
    <row r="15" s="2" customFormat="1" customHeight="1" spans="1:5">
      <c r="A15" s="22" t="s">
        <v>54</v>
      </c>
      <c r="B15" s="22">
        <v>25</v>
      </c>
      <c r="C15" s="22">
        <f t="shared" si="0"/>
        <v>25</v>
      </c>
      <c r="D15" s="13"/>
      <c r="E15" s="22"/>
    </row>
    <row r="16" s="2" customFormat="1" customHeight="1" spans="1:5">
      <c r="A16" s="24" t="s">
        <v>55</v>
      </c>
      <c r="B16" s="22"/>
      <c r="C16" s="22">
        <f t="shared" si="0"/>
        <v>0</v>
      </c>
      <c r="D16" s="13"/>
      <c r="E16" s="23"/>
    </row>
    <row r="17" s="2" customFormat="1" customHeight="1" spans="1:5">
      <c r="A17" s="22" t="s">
        <v>56</v>
      </c>
      <c r="B17" s="22">
        <v>500</v>
      </c>
      <c r="C17" s="22">
        <f t="shared" si="0"/>
        <v>500</v>
      </c>
      <c r="D17" s="22"/>
      <c r="E17" s="22"/>
    </row>
    <row r="18" s="2" customFormat="1" customHeight="1" spans="1:5">
      <c r="A18" s="22" t="s">
        <v>57</v>
      </c>
      <c r="B18" s="22">
        <v>13</v>
      </c>
      <c r="C18" s="22">
        <f t="shared" si="0"/>
        <v>13</v>
      </c>
      <c r="D18" s="22"/>
      <c r="E18" s="22"/>
    </row>
    <row r="19" s="2" customFormat="1" customHeight="1" spans="1:5">
      <c r="A19" s="22" t="s">
        <v>77</v>
      </c>
      <c r="B19" s="22">
        <v>200</v>
      </c>
      <c r="C19" s="22">
        <f t="shared" si="0"/>
        <v>200</v>
      </c>
      <c r="D19" s="22"/>
      <c r="E19" s="22"/>
    </row>
    <row r="20" s="2" customFormat="1" customHeight="1" spans="1:5">
      <c r="A20" s="22" t="s">
        <v>78</v>
      </c>
      <c r="B20" s="22">
        <v>5756</v>
      </c>
      <c r="C20" s="22">
        <f t="shared" si="0"/>
        <v>5756</v>
      </c>
      <c r="D20" s="22"/>
      <c r="E20" s="22"/>
    </row>
    <row r="21" s="2" customFormat="1" customHeight="1" spans="1:5">
      <c r="A21" s="22" t="s">
        <v>79</v>
      </c>
      <c r="B21" s="22"/>
      <c r="C21" s="22">
        <f t="shared" si="0"/>
        <v>0</v>
      </c>
      <c r="D21" s="22"/>
      <c r="E21" s="22"/>
    </row>
    <row r="22" s="2" customFormat="1" customHeight="1" spans="1:5">
      <c r="A22" s="22" t="s">
        <v>80</v>
      </c>
      <c r="B22" s="22">
        <v>797</v>
      </c>
      <c r="C22" s="22">
        <f t="shared" si="0"/>
        <v>797</v>
      </c>
      <c r="D22" s="22"/>
      <c r="E22" s="22"/>
    </row>
    <row r="23" s="2" customFormat="1" customHeight="1" spans="1:5">
      <c r="A23" s="22" t="s">
        <v>81</v>
      </c>
      <c r="B23" s="22">
        <v>2664</v>
      </c>
      <c r="C23" s="22">
        <f t="shared" si="0"/>
        <v>2664</v>
      </c>
      <c r="D23" s="22"/>
      <c r="E23" s="22"/>
    </row>
    <row r="24" s="2" customFormat="1" customHeight="1" spans="1:5">
      <c r="A24" s="22" t="s">
        <v>82</v>
      </c>
      <c r="B24" s="22">
        <v>0</v>
      </c>
      <c r="C24" s="22">
        <f t="shared" si="0"/>
        <v>0</v>
      </c>
      <c r="D24" s="22"/>
      <c r="E24" s="22"/>
    </row>
    <row r="25" s="2" customFormat="1" customHeight="1" spans="1:5">
      <c r="A25" s="22" t="s">
        <v>83</v>
      </c>
      <c r="B25" s="25">
        <v>1759</v>
      </c>
      <c r="C25" s="22">
        <f t="shared" si="0"/>
        <v>1759</v>
      </c>
      <c r="D25" s="22"/>
      <c r="E25" s="22"/>
    </row>
    <row r="26" s="2" customFormat="1" customHeight="1" spans="1:5">
      <c r="A26" s="22" t="s">
        <v>84</v>
      </c>
      <c r="B26" s="22"/>
      <c r="C26" s="22">
        <f t="shared" si="0"/>
        <v>0</v>
      </c>
      <c r="D26" s="22"/>
      <c r="E26" s="22"/>
    </row>
    <row r="27" s="2" customFormat="1" customHeight="1" spans="1:5">
      <c r="A27" s="22" t="s">
        <v>85</v>
      </c>
      <c r="B27" s="22"/>
      <c r="C27" s="22">
        <f t="shared" si="0"/>
        <v>0</v>
      </c>
      <c r="D27" s="22"/>
      <c r="E27" s="23"/>
    </row>
    <row r="28" s="2" customFormat="1" ht="30.9" customHeight="1" spans="1:5">
      <c r="A28" s="21" t="s">
        <v>66</v>
      </c>
      <c r="B28" s="22">
        <f>SUM(B4:B27)</f>
        <v>88786</v>
      </c>
      <c r="C28" s="22">
        <f>SUM(C4:C27)</f>
        <v>82397</v>
      </c>
      <c r="D28" s="22">
        <f>SUM(D4:D27)</f>
        <v>6389</v>
      </c>
      <c r="E28" s="22"/>
    </row>
  </sheetData>
  <mergeCells count="1">
    <mergeCell ref="A1:E1"/>
  </mergeCells>
  <pageMargins left="0.618055555555556" right="0.35" top="1" bottom="1" header="0.511805555555556" footer="0.511805555555556"/>
  <pageSetup paperSize="9" scale="95" firstPageNumber="18" orientation="portrait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view="pageBreakPreview" zoomScale="85" zoomScaleNormal="85" zoomScaleSheetLayoutView="85" workbookViewId="0">
      <selection activeCell="B23" sqref="B23"/>
    </sheetView>
  </sheetViews>
  <sheetFormatPr defaultColWidth="8.7" defaultRowHeight="24.9" customHeight="1" outlineLevelCol="5"/>
  <cols>
    <col min="1" max="1" width="35.4" style="2" customWidth="1"/>
    <col min="2" max="2" width="12.7" style="2" customWidth="1"/>
    <col min="3" max="3" width="35.7" style="2" customWidth="1"/>
    <col min="4" max="4" width="12.7" style="2" customWidth="1"/>
    <col min="5" max="16384" width="8.7" style="2"/>
  </cols>
  <sheetData>
    <row r="1" s="1" customFormat="1" ht="50.1" customHeight="1" spans="1:6">
      <c r="A1" s="6" t="s">
        <v>387</v>
      </c>
      <c r="B1" s="6"/>
      <c r="C1" s="6"/>
      <c r="D1" s="6"/>
      <c r="E1" s="7"/>
      <c r="F1" s="7"/>
    </row>
    <row r="2" s="2" customFormat="1" ht="21.9" customHeight="1" spans="1:5">
      <c r="A2" s="8"/>
      <c r="B2" s="8"/>
      <c r="C2" s="8"/>
      <c r="D2" s="9" t="s">
        <v>13</v>
      </c>
      <c r="E2" s="8"/>
    </row>
    <row r="3" s="3" customFormat="1" ht="31.5" customHeight="1" spans="1:4">
      <c r="A3" s="10" t="s">
        <v>388</v>
      </c>
      <c r="B3" s="10"/>
      <c r="C3" s="10" t="s">
        <v>389</v>
      </c>
      <c r="D3" s="10"/>
    </row>
    <row r="4" s="4" customFormat="1" ht="31.5" customHeight="1" spans="1:4">
      <c r="A4" s="11" t="s">
        <v>390</v>
      </c>
      <c r="B4" s="11" t="s">
        <v>73</v>
      </c>
      <c r="C4" s="11" t="s">
        <v>390</v>
      </c>
      <c r="D4" s="11" t="s">
        <v>73</v>
      </c>
    </row>
    <row r="5" s="2" customFormat="1" ht="31.5" customHeight="1" spans="1:4">
      <c r="A5" s="12" t="s">
        <v>391</v>
      </c>
      <c r="B5" s="12">
        <f>SUM(B6:B7)</f>
        <v>31935</v>
      </c>
      <c r="C5" s="12" t="s">
        <v>392</v>
      </c>
      <c r="D5" s="12">
        <v>88786</v>
      </c>
    </row>
    <row r="6" s="2" customFormat="1" ht="31.5" customHeight="1" spans="1:4">
      <c r="A6" s="12" t="s">
        <v>393</v>
      </c>
      <c r="B6" s="13">
        <v>23435</v>
      </c>
      <c r="C6" s="12" t="s">
        <v>394</v>
      </c>
      <c r="D6" s="12">
        <f>SUM(D7:D8)</f>
        <v>4000</v>
      </c>
    </row>
    <row r="7" s="2" customFormat="1" ht="31.5" customHeight="1" spans="1:4">
      <c r="A7" s="12" t="s">
        <v>395</v>
      </c>
      <c r="B7" s="13">
        <v>8500</v>
      </c>
      <c r="C7" s="12" t="s">
        <v>396</v>
      </c>
      <c r="D7" s="12"/>
    </row>
    <row r="8" s="2" customFormat="1" ht="31.5" customHeight="1" spans="1:4">
      <c r="A8" s="12" t="s">
        <v>397</v>
      </c>
      <c r="B8" s="12">
        <f>B9+B15</f>
        <v>33711</v>
      </c>
      <c r="C8" s="12" t="s">
        <v>398</v>
      </c>
      <c r="D8" s="12">
        <v>4000</v>
      </c>
    </row>
    <row r="9" s="2" customFormat="1" ht="31.5" customHeight="1" spans="1:4">
      <c r="A9" s="12" t="s">
        <v>399</v>
      </c>
      <c r="B9" s="12">
        <f>SUM(B10:B14)</f>
        <v>4397</v>
      </c>
      <c r="C9" s="12"/>
      <c r="D9" s="12"/>
    </row>
    <row r="10" s="2" customFormat="1" ht="31.5" customHeight="1" spans="1:4">
      <c r="A10" s="12" t="s">
        <v>400</v>
      </c>
      <c r="B10" s="12">
        <v>1255</v>
      </c>
      <c r="C10" s="12"/>
      <c r="D10" s="12"/>
    </row>
    <row r="11" s="2" customFormat="1" ht="31.5" customHeight="1" spans="1:4">
      <c r="A11" s="14" t="s">
        <v>401</v>
      </c>
      <c r="B11" s="12">
        <v>246</v>
      </c>
      <c r="C11" s="14"/>
      <c r="D11" s="14"/>
    </row>
    <row r="12" s="2" customFormat="1" ht="31.5" customHeight="1" spans="1:4">
      <c r="A12" s="14" t="s">
        <v>402</v>
      </c>
      <c r="B12" s="12">
        <v>1208</v>
      </c>
      <c r="C12" s="14"/>
      <c r="D12" s="14"/>
    </row>
    <row r="13" s="2" customFormat="1" ht="31.5" customHeight="1" spans="1:4">
      <c r="A13" s="12" t="s">
        <v>403</v>
      </c>
      <c r="B13" s="12">
        <v>458</v>
      </c>
      <c r="C13" s="12"/>
      <c r="D13" s="12"/>
    </row>
    <row r="14" s="2" customFormat="1" ht="31.5" customHeight="1" spans="1:4">
      <c r="A14" s="15" t="s">
        <v>404</v>
      </c>
      <c r="B14" s="15">
        <v>1230</v>
      </c>
      <c r="C14" s="12"/>
      <c r="D14" s="12"/>
    </row>
    <row r="15" s="2" customFormat="1" ht="31.5" customHeight="1" spans="1:4">
      <c r="A15" s="12" t="s">
        <v>405</v>
      </c>
      <c r="B15" s="12">
        <f>SUM(B16:B21)</f>
        <v>29314</v>
      </c>
      <c r="C15" s="15"/>
      <c r="D15" s="15"/>
    </row>
    <row r="16" s="2" customFormat="1" ht="31.5" customHeight="1" spans="1:4">
      <c r="A16" s="12" t="s">
        <v>406</v>
      </c>
      <c r="B16" s="12">
        <v>8773</v>
      </c>
      <c r="C16" s="12" t="s">
        <v>407</v>
      </c>
      <c r="D16" s="12">
        <f>B26-D5-D6</f>
        <v>0</v>
      </c>
    </row>
    <row r="17" s="2" customFormat="1" ht="31.5" customHeight="1" spans="1:4">
      <c r="A17" s="12" t="s">
        <v>408</v>
      </c>
      <c r="B17" s="16">
        <v>3319</v>
      </c>
      <c r="C17" s="12"/>
      <c r="D17" s="12"/>
    </row>
    <row r="18" s="2" customFormat="1" ht="31.5" customHeight="1" spans="1:4">
      <c r="A18" s="12" t="s">
        <v>409</v>
      </c>
      <c r="B18" s="12">
        <v>730</v>
      </c>
      <c r="C18" s="12"/>
      <c r="D18" s="12"/>
    </row>
    <row r="19" s="2" customFormat="1" ht="31.5" customHeight="1" spans="1:4">
      <c r="A19" s="12" t="s">
        <v>410</v>
      </c>
      <c r="B19" s="12">
        <v>2133</v>
      </c>
      <c r="C19" s="12"/>
      <c r="D19" s="12"/>
    </row>
    <row r="20" s="2" customFormat="1" ht="31.5" customHeight="1" spans="1:4">
      <c r="A20" s="16" t="s">
        <v>411</v>
      </c>
      <c r="B20" s="12">
        <v>-3963</v>
      </c>
      <c r="C20" s="17"/>
      <c r="D20" s="12"/>
    </row>
    <row r="21" s="2" customFormat="1" ht="31.5" customHeight="1" spans="1:4">
      <c r="A21" s="12" t="s">
        <v>412</v>
      </c>
      <c r="B21" s="12">
        <v>18322</v>
      </c>
      <c r="C21" s="12"/>
      <c r="D21" s="12"/>
    </row>
    <row r="22" s="2" customFormat="1" ht="31.5" customHeight="1" spans="1:4">
      <c r="A22" s="12" t="s">
        <v>413</v>
      </c>
      <c r="B22" s="12">
        <v>1616</v>
      </c>
      <c r="C22" s="12"/>
      <c r="D22" s="12"/>
    </row>
    <row r="23" s="2" customFormat="1" ht="31.5" customHeight="1" spans="1:4">
      <c r="A23" s="12" t="s">
        <v>414</v>
      </c>
      <c r="B23" s="12">
        <v>25524</v>
      </c>
      <c r="C23" s="12"/>
      <c r="D23" s="12"/>
    </row>
    <row r="24" s="2" customFormat="1" ht="31.5" customHeight="1" spans="1:4">
      <c r="A24" s="12" t="s">
        <v>415</v>
      </c>
      <c r="B24" s="12"/>
      <c r="C24" s="12"/>
      <c r="D24" s="12"/>
    </row>
    <row r="25" s="2" customFormat="1" ht="31.5" customHeight="1" spans="1:4">
      <c r="A25" s="12"/>
      <c r="B25" s="12"/>
      <c r="C25" s="12"/>
      <c r="D25" s="12"/>
    </row>
    <row r="26" s="5" customFormat="1" ht="31.5" customHeight="1" spans="1:4">
      <c r="A26" s="18" t="s">
        <v>416</v>
      </c>
      <c r="B26" s="18">
        <f>B5+B8+B22+B23+B24</f>
        <v>92786</v>
      </c>
      <c r="C26" s="18" t="s">
        <v>417</v>
      </c>
      <c r="D26" s="19">
        <f>D5+D6+D16</f>
        <v>92786</v>
      </c>
    </row>
  </sheetData>
  <mergeCells count="3">
    <mergeCell ref="A1:D1"/>
    <mergeCell ref="A3:B3"/>
    <mergeCell ref="C3:D3"/>
  </mergeCells>
  <printOptions horizontalCentered="1"/>
  <pageMargins left="0.590277777777778" right="0.590277777777778" top="0.708333333333333" bottom="0.708333333333333" header="0.511805555555556" footer="0.511805555555556"/>
  <pageSetup paperSize="9" scale="85" firstPageNumber="15" orientation="portrait" useFirstPageNumber="1" horizontalDpi="600" verticalDpi="600"/>
  <headerFooter alignWithMargins="0" scaleWithDoc="0">
    <oddFooter>&amp;C&amp;"宋体"&amp;12&amp;P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上年收入总表 </vt:lpstr>
      <vt:lpstr>上年收入执行数</vt:lpstr>
      <vt:lpstr>上年支出执行数</vt:lpstr>
      <vt:lpstr>收入总表</vt:lpstr>
      <vt:lpstr>收入预算</vt:lpstr>
      <vt:lpstr>支出分功能科目表</vt:lpstr>
      <vt:lpstr>支出预算科目明细表</vt:lpstr>
      <vt:lpstr>上级专项补助情况表</vt:lpstr>
      <vt:lpstr>收支平衡表上会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</cp:lastModifiedBy>
  <dcterms:created xsi:type="dcterms:W3CDTF">2020-05-22T08:53:00Z</dcterms:created>
  <dcterms:modified xsi:type="dcterms:W3CDTF">2020-06-02T03:34:35Z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