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3"/>
  </bookViews>
  <sheets>
    <sheet name="2022年区本级一般公共预算调整表 (打印)" sheetId="2" r:id="rId1"/>
    <sheet name="2022年珠晖区债券使用方案（草案）打印" sheetId="3" r:id="rId2"/>
  </sheets>
  <definedNames>
    <definedName name="_xlnm._FilterDatabase" localSheetId="1" hidden="1">'2022年珠晖区债券使用方案（草案）打印'!$A$2:$G$32</definedName>
    <definedName name="_xlnm.Print_Area" localSheetId="1">'2022年珠晖区债券使用方案（草案）打印'!$A$1:$D$32</definedName>
  </definedNames>
  <calcPr calcId="144525"/>
</workbook>
</file>

<file path=xl/sharedStrings.xml><?xml version="1.0" encoding="utf-8"?>
<sst xmlns="http://schemas.openxmlformats.org/spreadsheetml/2006/main" count="72" uniqueCount="59">
  <si>
    <t>附表一：</t>
  </si>
  <si>
    <t>2022年区本级一般公共预算调整表（草案）</t>
  </si>
  <si>
    <t>单位：万元</t>
  </si>
  <si>
    <t>收            入</t>
  </si>
  <si>
    <t>支            出</t>
  </si>
  <si>
    <t>项目</t>
  </si>
  <si>
    <t>预算数</t>
  </si>
  <si>
    <t>调整数</t>
  </si>
  <si>
    <t>调整后预算数</t>
  </si>
  <si>
    <t>一、一般公共预算收入</t>
  </si>
  <si>
    <t>一、一般公共预算支出</t>
  </si>
  <si>
    <t xml:space="preserve">  税收收入</t>
  </si>
  <si>
    <t xml:space="preserve">  1、区本级年初一般预算支出</t>
  </si>
  <si>
    <t xml:space="preserve">  非税收入</t>
  </si>
  <si>
    <t xml:space="preserve">  2、上级转移支付支出</t>
  </si>
  <si>
    <t>二、转移性收入</t>
  </si>
  <si>
    <t>二、上解支出</t>
  </si>
  <si>
    <t>1、返还性收入</t>
  </si>
  <si>
    <t>三、一般债券还本支出</t>
  </si>
  <si>
    <t>2、一般性转移支付收入</t>
  </si>
  <si>
    <t>四、预算结余</t>
  </si>
  <si>
    <t>3、专项转移支付收入</t>
  </si>
  <si>
    <t>三、债务转贷收入</t>
  </si>
  <si>
    <t>三、调入预算稳定调节基金</t>
  </si>
  <si>
    <t>四、调入资金</t>
  </si>
  <si>
    <t>收入合计</t>
  </si>
  <si>
    <t>支出合计</t>
  </si>
  <si>
    <t>附表二：</t>
  </si>
  <si>
    <t>2022年珠晖区债券使用方案（草案）</t>
  </si>
  <si>
    <t>项     目</t>
  </si>
  <si>
    <t>2022年</t>
  </si>
  <si>
    <t>一、债务转贷收入</t>
  </si>
  <si>
    <t>一、置换一般转贷债券收入</t>
  </si>
  <si>
    <t>置换一般转贷债券收入</t>
  </si>
  <si>
    <t>偿还到期债券本金</t>
  </si>
  <si>
    <t>新增一般转贷债券收入</t>
  </si>
  <si>
    <t>二、新增一般转贷债券收入</t>
  </si>
  <si>
    <t>新增专项转贷债券收入</t>
  </si>
  <si>
    <t>（一）置换预算内已安排公益性资本支出</t>
  </si>
  <si>
    <t>茶山卫生院公共卫生体系建设</t>
  </si>
  <si>
    <t>创文创卫工程款</t>
  </si>
  <si>
    <t>电排站新建及改扩建项目</t>
  </si>
  <si>
    <t>农村特色旅游、资源产业路</t>
  </si>
  <si>
    <t>乡村振兴扶持引导资金项目</t>
  </si>
  <si>
    <t>区公路局农村公路建设及管理养护</t>
  </si>
  <si>
    <t>卫健系统疫情防控及防疫体系建设经费</t>
  </si>
  <si>
    <t>（二）其他新增安排公益性资本支出</t>
  </si>
  <si>
    <t>农田水利基础设施建设项目</t>
  </si>
  <si>
    <t>公立小学建设</t>
  </si>
  <si>
    <t>小水库除险加固</t>
  </si>
  <si>
    <t>乡村雪亮工程</t>
  </si>
  <si>
    <t>新增雪亮工程</t>
  </si>
  <si>
    <t>村级人居环境整治经费</t>
  </si>
  <si>
    <t>区环卫局创文创卫移动公厕项目</t>
  </si>
  <si>
    <t>区住建局农村改厕项目</t>
  </si>
  <si>
    <t>区水利局水源地规范化建设</t>
  </si>
  <si>
    <t>三、新增专项转贷债券收入</t>
  </si>
  <si>
    <t>珠晖区公共卫生服务体系建设项目</t>
  </si>
  <si>
    <t>酃湖片棚改三期（城中村）酃湖乡东湖村安置点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</si>
</sst>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20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333333"/>
      <name val="微软雅黑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"/>
  <sheetViews>
    <sheetView tabSelected="1" workbookViewId="0">
      <selection activeCell="L8" sqref="L8"/>
    </sheetView>
  </sheetViews>
  <sheetFormatPr defaultColWidth="9" defaultRowHeight="14.25"/>
  <cols>
    <col min="1" max="1" width="27.875" style="28" customWidth="1"/>
    <col min="2" max="4" width="10.625" style="28" customWidth="1"/>
    <col min="5" max="5" width="22.375" style="28" customWidth="1"/>
    <col min="6" max="8" width="10.625" style="28" customWidth="1"/>
    <col min="9" max="16384" width="9" style="28"/>
  </cols>
  <sheetData>
    <row r="1" s="7" customFormat="1" ht="27" customHeight="1" spans="1:16382">
      <c r="A1" s="7" t="s">
        <v>0</v>
      </c>
      <c r="C1" s="29"/>
      <c r="D1" s="29"/>
      <c r="I1" s="29"/>
      <c r="XFB1" s="28"/>
    </row>
    <row r="2" ht="45" customHeight="1" spans="1:8">
      <c r="A2" s="30" t="s">
        <v>1</v>
      </c>
      <c r="B2" s="30"/>
      <c r="C2" s="30"/>
      <c r="D2" s="30"/>
      <c r="E2" s="30"/>
      <c r="F2" s="30"/>
      <c r="G2" s="30"/>
      <c r="H2" s="30"/>
    </row>
    <row r="3" s="25" customFormat="1" ht="26" customHeight="1" spans="8:8">
      <c r="H3" s="31" t="s">
        <v>2</v>
      </c>
    </row>
    <row r="4" s="26" customFormat="1" ht="33" customHeight="1" spans="1:8">
      <c r="A4" s="23" t="s">
        <v>3</v>
      </c>
      <c r="B4" s="23"/>
      <c r="C4" s="23"/>
      <c r="D4" s="23"/>
      <c r="E4" s="23" t="s">
        <v>4</v>
      </c>
      <c r="F4" s="23"/>
      <c r="G4" s="23"/>
      <c r="H4" s="23"/>
    </row>
    <row r="5" s="27" customFormat="1" ht="38" customHeight="1" spans="1:8">
      <c r="A5" s="32" t="s">
        <v>5</v>
      </c>
      <c r="B5" s="32" t="s">
        <v>6</v>
      </c>
      <c r="C5" s="32" t="s">
        <v>7</v>
      </c>
      <c r="D5" s="32" t="s">
        <v>8</v>
      </c>
      <c r="E5" s="32" t="s">
        <v>5</v>
      </c>
      <c r="F5" s="32" t="s">
        <v>6</v>
      </c>
      <c r="G5" s="32" t="s">
        <v>7</v>
      </c>
      <c r="H5" s="32" t="s">
        <v>8</v>
      </c>
    </row>
    <row r="6" ht="38" customHeight="1" spans="1:8">
      <c r="A6" s="21" t="s">
        <v>9</v>
      </c>
      <c r="B6" s="21">
        <v>29268</v>
      </c>
      <c r="C6" s="33">
        <f>D6-B6</f>
        <v>6211</v>
      </c>
      <c r="D6" s="21">
        <v>35479</v>
      </c>
      <c r="E6" s="21" t="s">
        <v>10</v>
      </c>
      <c r="F6" s="33">
        <f>F7+F8</f>
        <v>134832</v>
      </c>
      <c r="G6" s="33">
        <f t="shared" ref="G6:G11" si="0">H6-F6</f>
        <v>5491</v>
      </c>
      <c r="H6" s="33">
        <f>H7+H8</f>
        <v>140323</v>
      </c>
    </row>
    <row r="7" ht="38" customHeight="1" spans="1:8">
      <c r="A7" s="21" t="s">
        <v>11</v>
      </c>
      <c r="B7" s="21">
        <v>23421</v>
      </c>
      <c r="C7" s="33">
        <f>D7-B7</f>
        <v>4070</v>
      </c>
      <c r="D7" s="21">
        <v>27491</v>
      </c>
      <c r="E7" s="21" t="s">
        <v>12</v>
      </c>
      <c r="F7" s="33">
        <v>101106</v>
      </c>
      <c r="G7" s="33">
        <f t="shared" si="0"/>
        <v>-116</v>
      </c>
      <c r="H7" s="33">
        <v>100990</v>
      </c>
    </row>
    <row r="8" ht="38" customHeight="1" spans="1:8">
      <c r="A8" s="21" t="s">
        <v>13</v>
      </c>
      <c r="B8" s="21">
        <v>5847</v>
      </c>
      <c r="C8" s="33">
        <f>D8-B8</f>
        <v>2141</v>
      </c>
      <c r="D8" s="21">
        <v>7988</v>
      </c>
      <c r="E8" s="21" t="s">
        <v>14</v>
      </c>
      <c r="F8" s="33">
        <v>33726</v>
      </c>
      <c r="G8" s="33">
        <f t="shared" si="0"/>
        <v>5607</v>
      </c>
      <c r="H8" s="33">
        <f>39143+190</f>
        <v>39333</v>
      </c>
    </row>
    <row r="9" ht="38" customHeight="1" spans="1:8">
      <c r="A9" s="21" t="s">
        <v>15</v>
      </c>
      <c r="B9" s="21">
        <f>B10+B11+B12</f>
        <v>84021</v>
      </c>
      <c r="C9" s="33">
        <f>D9-B9</f>
        <v>14910</v>
      </c>
      <c r="D9" s="21">
        <f>D10+D11+D12</f>
        <v>98931</v>
      </c>
      <c r="E9" s="21" t="s">
        <v>16</v>
      </c>
      <c r="F9" s="33">
        <v>4407</v>
      </c>
      <c r="G9" s="33">
        <f t="shared" si="0"/>
        <v>2750</v>
      </c>
      <c r="H9" s="33">
        <f>5082+2075</f>
        <v>7157</v>
      </c>
    </row>
    <row r="10" ht="38" customHeight="1" spans="1:8">
      <c r="A10" s="21" t="s">
        <v>17</v>
      </c>
      <c r="B10" s="21">
        <v>4397</v>
      </c>
      <c r="C10" s="33">
        <v>0</v>
      </c>
      <c r="D10" s="21">
        <v>4397</v>
      </c>
      <c r="E10" s="21" t="s">
        <v>18</v>
      </c>
      <c r="F10" s="21">
        <v>2</v>
      </c>
      <c r="G10" s="33">
        <f t="shared" si="0"/>
        <v>0</v>
      </c>
      <c r="H10" s="33">
        <v>2</v>
      </c>
    </row>
    <row r="11" ht="38" customHeight="1" spans="1:8">
      <c r="A11" s="21" t="s">
        <v>19</v>
      </c>
      <c r="B11" s="21">
        <v>61816</v>
      </c>
      <c r="C11" s="33">
        <f>D11-B11</f>
        <v>9753</v>
      </c>
      <c r="D11" s="21">
        <v>71569</v>
      </c>
      <c r="E11" s="21" t="s">
        <v>20</v>
      </c>
      <c r="F11" s="21">
        <f>B16-F6-F9-F10</f>
        <v>0</v>
      </c>
      <c r="G11" s="33">
        <f t="shared" si="0"/>
        <v>0</v>
      </c>
      <c r="H11" s="21">
        <f>D16-H6-H9-H10</f>
        <v>0</v>
      </c>
    </row>
    <row r="12" ht="38" customHeight="1" spans="1:8">
      <c r="A12" s="21" t="s">
        <v>21</v>
      </c>
      <c r="B12" s="21">
        <v>17808</v>
      </c>
      <c r="C12" s="33">
        <f>D12-B12</f>
        <v>5157</v>
      </c>
      <c r="D12" s="21">
        <v>22965</v>
      </c>
      <c r="E12" s="33"/>
      <c r="F12" s="33"/>
      <c r="G12" s="33"/>
      <c r="H12" s="33"/>
    </row>
    <row r="13" ht="38" customHeight="1" spans="1:8">
      <c r="A13" s="21" t="s">
        <v>22</v>
      </c>
      <c r="B13" s="21">
        <v>600</v>
      </c>
      <c r="C13" s="33">
        <f>D13-B13</f>
        <v>3100</v>
      </c>
      <c r="D13" s="21">
        <v>3700</v>
      </c>
      <c r="E13" s="33"/>
      <c r="F13" s="33"/>
      <c r="G13" s="33"/>
      <c r="H13" s="33"/>
    </row>
    <row r="14" ht="38" customHeight="1" spans="1:8">
      <c r="A14" s="21" t="s">
        <v>23</v>
      </c>
      <c r="B14" s="21">
        <v>655</v>
      </c>
      <c r="C14" s="33">
        <f>D14-B14</f>
        <v>0</v>
      </c>
      <c r="D14" s="21">
        <v>655</v>
      </c>
      <c r="E14" s="33"/>
      <c r="F14" s="33"/>
      <c r="G14" s="33"/>
      <c r="H14" s="33"/>
    </row>
    <row r="15" ht="38" customHeight="1" spans="1:8">
      <c r="A15" s="21" t="s">
        <v>24</v>
      </c>
      <c r="B15" s="21">
        <v>24697</v>
      </c>
      <c r="C15" s="33">
        <f>D15-B15</f>
        <v>-15980</v>
      </c>
      <c r="D15" s="21">
        <v>8717</v>
      </c>
      <c r="E15" s="33"/>
      <c r="F15" s="33"/>
      <c r="G15" s="33"/>
      <c r="H15" s="33"/>
    </row>
    <row r="16" ht="38" customHeight="1" spans="1:8">
      <c r="A16" s="34" t="s">
        <v>25</v>
      </c>
      <c r="B16" s="34">
        <f>B6+B9+B14+B15+B13</f>
        <v>139241</v>
      </c>
      <c r="C16" s="34">
        <f>C6+C9+C14+C15+C13</f>
        <v>8241</v>
      </c>
      <c r="D16" s="34">
        <f>D6+D9+D14+D15+D13</f>
        <v>147482</v>
      </c>
      <c r="E16" s="34" t="s">
        <v>26</v>
      </c>
      <c r="F16" s="35">
        <f>F6+F9+F10+F11</f>
        <v>139241</v>
      </c>
      <c r="G16" s="35">
        <f>G6+G9+G10+G11</f>
        <v>8241</v>
      </c>
      <c r="H16" s="35">
        <f>H6+H9+H10+H11</f>
        <v>147482</v>
      </c>
    </row>
    <row r="17" ht="33" customHeight="1"/>
    <row r="18" ht="33" customHeight="1"/>
    <row r="19" ht="33" customHeight="1"/>
    <row r="20" ht="33" customHeight="1"/>
    <row r="21" ht="33" customHeight="1"/>
  </sheetData>
  <mergeCells count="3">
    <mergeCell ref="A2:H2"/>
    <mergeCell ref="A4:D4"/>
    <mergeCell ref="E4:H4"/>
  </mergeCells>
  <pageMargins left="0.393055555555556" right="0.118055555555556" top="0.786805555555556" bottom="0.275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zoomScale="80" zoomScaleNormal="80" workbookViewId="0">
      <selection activeCell="M18" sqref="H12:M18"/>
    </sheetView>
  </sheetViews>
  <sheetFormatPr defaultColWidth="9" defaultRowHeight="24.9" customHeight="1" outlineLevelCol="3"/>
  <cols>
    <col min="1" max="1" width="37.4916666666667" style="1" customWidth="1"/>
    <col min="2" max="2" width="14.1083333333333" style="1" customWidth="1"/>
    <col min="3" max="3" width="40.975" style="7" customWidth="1"/>
    <col min="4" max="4" width="15.1416666666667" style="1" customWidth="1"/>
    <col min="5" max="16384" width="9.66666666666667" style="1"/>
  </cols>
  <sheetData>
    <row r="1" s="1" customFormat="1" ht="16" customHeight="1" spans="1:3">
      <c r="A1" s="1" t="s">
        <v>27</v>
      </c>
      <c r="C1" s="7"/>
    </row>
    <row r="2" s="2" customFormat="1" ht="35" customHeight="1" spans="1:4">
      <c r="A2" s="8" t="s">
        <v>28</v>
      </c>
      <c r="B2" s="8"/>
      <c r="C2" s="8"/>
      <c r="D2" s="8"/>
    </row>
    <row r="3" s="1" customFormat="1" ht="21.9" customHeight="1" spans="1:4">
      <c r="A3" s="9"/>
      <c r="B3" s="9"/>
      <c r="C3" s="9"/>
      <c r="D3" s="10" t="s">
        <v>2</v>
      </c>
    </row>
    <row r="4" s="3" customFormat="1" ht="31" customHeight="1" spans="1:4">
      <c r="A4" s="11" t="s">
        <v>3</v>
      </c>
      <c r="B4" s="11"/>
      <c r="C4" s="12" t="s">
        <v>4</v>
      </c>
      <c r="D4" s="11"/>
    </row>
    <row r="5" s="4" customFormat="1" ht="31" customHeight="1" spans="1:4">
      <c r="A5" s="13" t="s">
        <v>29</v>
      </c>
      <c r="B5" s="13" t="s">
        <v>30</v>
      </c>
      <c r="C5" s="14" t="s">
        <v>29</v>
      </c>
      <c r="D5" s="13" t="s">
        <v>30</v>
      </c>
    </row>
    <row r="6" s="1" customFormat="1" ht="31" customHeight="1" spans="1:4">
      <c r="A6" s="15" t="s">
        <v>31</v>
      </c>
      <c r="B6" s="15">
        <f>SUM(B7:B11)</f>
        <v>16787</v>
      </c>
      <c r="C6" s="16" t="s">
        <v>32</v>
      </c>
      <c r="D6" s="17">
        <v>2087</v>
      </c>
    </row>
    <row r="7" s="1" customFormat="1" ht="31" customHeight="1" spans="1:4">
      <c r="A7" s="18" t="s">
        <v>33</v>
      </c>
      <c r="B7" s="19">
        <v>2087</v>
      </c>
      <c r="C7" s="18" t="s">
        <v>34</v>
      </c>
      <c r="D7" s="19">
        <v>2087</v>
      </c>
    </row>
    <row r="8" s="1" customFormat="1" ht="31" customHeight="1" spans="1:4">
      <c r="A8" s="18" t="s">
        <v>35</v>
      </c>
      <c r="B8" s="18">
        <v>3700</v>
      </c>
      <c r="C8" s="16" t="s">
        <v>36</v>
      </c>
      <c r="D8" s="15">
        <f>D9+D17</f>
        <v>3700</v>
      </c>
    </row>
    <row r="9" s="1" customFormat="1" ht="31" customHeight="1" spans="1:4">
      <c r="A9" s="18" t="s">
        <v>37</v>
      </c>
      <c r="B9" s="19">
        <v>11000</v>
      </c>
      <c r="C9" s="16" t="s">
        <v>38</v>
      </c>
      <c r="D9" s="15">
        <f>SUM(D10:D16)</f>
        <v>1463</v>
      </c>
    </row>
    <row r="10" s="1" customFormat="1" ht="31" customHeight="1" spans="1:4">
      <c r="A10" s="19"/>
      <c r="B10" s="19"/>
      <c r="C10" s="20" t="s">
        <v>39</v>
      </c>
      <c r="D10" s="18">
        <v>50</v>
      </c>
    </row>
    <row r="11" s="1" customFormat="1" ht="31" customHeight="1" spans="1:4">
      <c r="A11" s="18"/>
      <c r="B11" s="18"/>
      <c r="C11" s="18" t="s">
        <v>40</v>
      </c>
      <c r="D11" s="18">
        <v>174</v>
      </c>
    </row>
    <row r="12" s="1" customFormat="1" ht="31" customHeight="1" spans="1:4">
      <c r="A12" s="18"/>
      <c r="B12" s="18"/>
      <c r="C12" s="20" t="s">
        <v>41</v>
      </c>
      <c r="D12" s="18">
        <v>170</v>
      </c>
    </row>
    <row r="13" s="1" customFormat="1" ht="31" customHeight="1" spans="1:4">
      <c r="A13" s="18"/>
      <c r="B13" s="18"/>
      <c r="C13" s="20" t="s">
        <v>42</v>
      </c>
      <c r="D13" s="18">
        <v>206</v>
      </c>
    </row>
    <row r="14" s="1" customFormat="1" ht="31" customHeight="1" spans="1:4">
      <c r="A14" s="18"/>
      <c r="B14" s="18"/>
      <c r="C14" s="20" t="s">
        <v>43</v>
      </c>
      <c r="D14" s="18">
        <v>522</v>
      </c>
    </row>
    <row r="15" s="1" customFormat="1" ht="31" customHeight="1" spans="1:4">
      <c r="A15" s="18"/>
      <c r="B15" s="18"/>
      <c r="C15" s="18" t="s">
        <v>44</v>
      </c>
      <c r="D15" s="18">
        <v>139</v>
      </c>
    </row>
    <row r="16" s="1" customFormat="1" ht="31" customHeight="1" spans="1:4">
      <c r="A16" s="18"/>
      <c r="B16" s="18"/>
      <c r="C16" s="20" t="s">
        <v>45</v>
      </c>
      <c r="D16" s="18">
        <v>202</v>
      </c>
    </row>
    <row r="17" s="1" customFormat="1" ht="31" customHeight="1" spans="1:4">
      <c r="A17" s="18"/>
      <c r="B17" s="18"/>
      <c r="C17" s="16" t="s">
        <v>46</v>
      </c>
      <c r="D17" s="15">
        <f>SUM(D18:D28)</f>
        <v>2237</v>
      </c>
    </row>
    <row r="18" s="1" customFormat="1" ht="31" customHeight="1" spans="1:4">
      <c r="A18" s="18"/>
      <c r="B18" s="18"/>
      <c r="C18" s="18" t="s">
        <v>47</v>
      </c>
      <c r="D18" s="18">
        <v>300</v>
      </c>
    </row>
    <row r="19" s="1" customFormat="1" ht="31" customHeight="1" spans="1:4">
      <c r="A19" s="18"/>
      <c r="B19" s="18"/>
      <c r="C19" s="18" t="s">
        <v>48</v>
      </c>
      <c r="D19" s="18">
        <v>1000</v>
      </c>
    </row>
    <row r="20" s="1" customFormat="1" ht="31" customHeight="1" spans="1:4">
      <c r="A20" s="18"/>
      <c r="B20" s="18"/>
      <c r="C20" s="20" t="s">
        <v>49</v>
      </c>
      <c r="D20" s="18">
        <v>98</v>
      </c>
    </row>
    <row r="21" s="1" customFormat="1" ht="31" customHeight="1" spans="1:4">
      <c r="A21" s="18"/>
      <c r="B21" s="18"/>
      <c r="C21" s="20" t="s">
        <v>50</v>
      </c>
      <c r="D21" s="18">
        <v>39</v>
      </c>
    </row>
    <row r="22" s="1" customFormat="1" ht="31" customHeight="1" spans="1:4">
      <c r="A22" s="18"/>
      <c r="B22" s="20"/>
      <c r="C22" s="20" t="s">
        <v>51</v>
      </c>
      <c r="D22" s="18">
        <v>150</v>
      </c>
    </row>
    <row r="23" s="1" customFormat="1" ht="31" customHeight="1" spans="1:4">
      <c r="A23" s="18"/>
      <c r="B23" s="20"/>
      <c r="C23" s="20" t="s">
        <v>40</v>
      </c>
      <c r="D23" s="18">
        <f>200-17+104-45+2-36</f>
        <v>208</v>
      </c>
    </row>
    <row r="24" s="1" customFormat="1" ht="31" customHeight="1" spans="1:4">
      <c r="A24" s="18"/>
      <c r="B24" s="20"/>
      <c r="C24" s="20" t="s">
        <v>52</v>
      </c>
      <c r="D24" s="18">
        <v>36</v>
      </c>
    </row>
    <row r="25" s="1" customFormat="1" ht="31" customHeight="1" spans="1:4">
      <c r="A25" s="18"/>
      <c r="B25" s="18"/>
      <c r="C25" s="20" t="s">
        <v>53</v>
      </c>
      <c r="D25" s="18">
        <v>17</v>
      </c>
    </row>
    <row r="26" s="5" customFormat="1" ht="31" customHeight="1" spans="1:4">
      <c r="A26" s="18"/>
      <c r="B26" s="18"/>
      <c r="C26" s="20" t="s">
        <v>54</v>
      </c>
      <c r="D26" s="18">
        <v>45</v>
      </c>
    </row>
    <row r="27" s="5" customFormat="1" ht="31" customHeight="1" spans="1:4">
      <c r="A27" s="19"/>
      <c r="B27" s="19"/>
      <c r="C27" s="20" t="s">
        <v>55</v>
      </c>
      <c r="D27" s="18">
        <v>144</v>
      </c>
    </row>
    <row r="28" s="5" customFormat="1" ht="31" customHeight="1" spans="1:4">
      <c r="A28" s="19"/>
      <c r="B28" s="19"/>
      <c r="C28" s="20" t="s">
        <v>42</v>
      </c>
      <c r="D28" s="18">
        <v>200</v>
      </c>
    </row>
    <row r="29" s="5" customFormat="1" ht="31" customHeight="1" spans="1:4">
      <c r="A29" s="19"/>
      <c r="B29" s="19"/>
      <c r="C29" s="16" t="s">
        <v>56</v>
      </c>
      <c r="D29" s="16">
        <f>D30+D31</f>
        <v>11000</v>
      </c>
    </row>
    <row r="30" s="1" customFormat="1" ht="31" customHeight="1" spans="1:4">
      <c r="A30" s="19"/>
      <c r="B30" s="19"/>
      <c r="C30" s="21" t="s">
        <v>57</v>
      </c>
      <c r="D30" s="19">
        <v>5000</v>
      </c>
    </row>
    <row r="31" s="6" customFormat="1" ht="31" customHeight="1" spans="1:4">
      <c r="A31" s="18"/>
      <c r="B31" s="18"/>
      <c r="C31" s="21" t="s">
        <v>58</v>
      </c>
      <c r="D31" s="19">
        <v>6000</v>
      </c>
    </row>
    <row r="32" ht="31" customHeight="1" spans="1:4">
      <c r="A32" s="22" t="s">
        <v>25</v>
      </c>
      <c r="B32" s="22">
        <f>B6</f>
        <v>16787</v>
      </c>
      <c r="C32" s="23" t="s">
        <v>26</v>
      </c>
      <c r="D32" s="24">
        <f>D29+D8+D6</f>
        <v>16787</v>
      </c>
    </row>
  </sheetData>
  <autoFilter ref="A2:G32">
    <extLst/>
  </autoFilter>
  <mergeCells count="3">
    <mergeCell ref="A2:D2"/>
    <mergeCell ref="A4:B4"/>
    <mergeCell ref="C4:D4"/>
  </mergeCells>
  <printOptions horizontalCentered="1"/>
  <pageMargins left="0.275" right="0.354166666666667" top="0.275" bottom="0.156944444444444" header="0.275" footer="0.196527777777778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2022年区本级一般公共预算调整表 (打印)</vt:lpstr>
      <vt:lpstr>2022年珠晖区债券使用方案（草案）打印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33</cp:lastModifiedBy>
  <dcterms:created xsi:type="dcterms:W3CDTF">2022-12-23T22:43:00Z</dcterms:created>
  <dcterms:modified xsi:type="dcterms:W3CDTF">2022-12-27T08:54:50Z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3DEAD98D1B344F42BD32C485E8828273</vt:lpwstr>
  </property>
  <property fmtid="{D5CDD505-2E9C-101B-9397-08002B2CF9AE}" pid="3" name="KSOProductBuildVer">
    <vt:lpwstr>2052-11.1.0.12970</vt:lpwstr>
  </property>
</Properties>
</file>